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8_{59671926-77AB-4F28-8E92-7924D40AFE48}" xr6:coauthVersionLast="47" xr6:coauthVersionMax="47" xr10:uidLastSave="{00000000-0000-0000-0000-000000000000}"/>
  <bookViews>
    <workbookView xWindow="28680" yWindow="-120" windowWidth="29040" windowHeight="15720" tabRatio="761" xr2:uid="{03BD5389-5BA7-4B06-B4C3-C8D28AC8CE96}"/>
  </bookViews>
  <sheets>
    <sheet name="Summary 85" sheetId="12" r:id="rId1"/>
    <sheet name="LCL SHARE 85" sheetId="10" r:id="rId2"/>
    <sheet name="Growth Counties Facilities Act" sheetId="6" r:id="rId3"/>
    <sheet name="90% TO 98% Comp" sheetId="7" state="hidden" r:id="rId4"/>
  </sheets>
  <definedNames>
    <definedName name="_10PAGE_1">#REF!</definedName>
    <definedName name="_11PAGE_2" localSheetId="1">'LCL SHARE 85'!$N$1:$X$65</definedName>
    <definedName name="_14PAGE_2">#REF!</definedName>
    <definedName name="_15PAGE_3" localSheetId="1">'LCL SHARE 85'!$Y$1:$AD$65</definedName>
    <definedName name="_18PAGE_3">#REF!</definedName>
    <definedName name="_19PAGE_4" localSheetId="1">'LCL SHARE 85'!$AE$1:$AH$65</definedName>
    <definedName name="_1AMT_DIFF">#REF!</definedName>
    <definedName name="_22PAGE_4">#REF!</definedName>
    <definedName name="_23PCT_DIFF">#REF!</definedName>
    <definedName name="_24PREV_YR_S_VAL">#REF!</definedName>
    <definedName name="_25STATE_SUMMARY" localSheetId="0">'Summary 85'!$A$1:$F$33</definedName>
    <definedName name="_26STATE_SUMMARY">#REF!</definedName>
    <definedName name="_2CO_SUMMARY" localSheetId="1">'LCL SHARE 85'!#REF!</definedName>
    <definedName name="_5CO_SUMMARY">#REF!</definedName>
    <definedName name="_6EST_ASSESS_VAL">#REF!</definedName>
    <definedName name="_7PAGE_1" localSheetId="1">'LCL SHARE 85'!$A$1:$M$65</definedName>
    <definedName name="_xlnm.Print_Area" localSheetId="3">'90% TO 98% Comp'!$A$2:$I$70</definedName>
    <definedName name="_xlnm.Print_Area" localSheetId="2">'Growth Counties Facilities Act'!$A$1:$S$67</definedName>
    <definedName name="_xlnm.Print_Area" localSheetId="1">'LCL SHARE 85'!$A$1:$AH$66</definedName>
    <definedName name="_xlnm.Print_Area" localSheetId="0">'Summary 85'!$A$1:$F$33</definedName>
    <definedName name="_xlnm.Print_Titles" localSheetId="2">'Growth Counties Facilities Act'!$A:$A</definedName>
    <definedName name="_xlnm.Print_Titles" localSheetId="1">'LCL SHARE 85'!$A:$A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7" l="1"/>
  <c r="A70" i="7"/>
  <c r="A5" i="7"/>
  <c r="A69" i="7"/>
  <c r="C55" i="7"/>
  <c r="G55" i="7"/>
  <c r="I55" i="7" s="1"/>
  <c r="C47" i="7"/>
  <c r="G47" i="7" s="1"/>
  <c r="I47" i="7" s="1"/>
  <c r="C21" i="7"/>
  <c r="G21" i="7"/>
  <c r="K21" i="7" s="1"/>
  <c r="C51" i="7"/>
  <c r="G51" i="7" s="1"/>
  <c r="I51" i="7" s="1"/>
  <c r="C23" i="7"/>
  <c r="G23" i="7"/>
  <c r="I23" i="7" s="1"/>
  <c r="C22" i="7"/>
  <c r="G22" i="7" s="1"/>
  <c r="I22" i="7" s="1"/>
  <c r="C63" i="7"/>
  <c r="G63" i="7"/>
  <c r="C65" i="7"/>
  <c r="G65" i="7" s="1"/>
  <c r="I65" i="7" s="1"/>
  <c r="C42" i="7"/>
  <c r="G42" i="7" s="1"/>
  <c r="C50" i="7"/>
  <c r="G50" i="7"/>
  <c r="K50" i="7" s="1"/>
  <c r="C36" i="7"/>
  <c r="G36" i="7" s="1"/>
  <c r="C54" i="7"/>
  <c r="G54" i="7" s="1"/>
  <c r="C26" i="7"/>
  <c r="G26" i="7"/>
  <c r="K26" i="7" s="1"/>
  <c r="C41" i="7"/>
  <c r="G41" i="7" s="1"/>
  <c r="I41" i="7" s="1"/>
  <c r="C35" i="7"/>
  <c r="G35" i="7"/>
  <c r="K35" i="7" s="1"/>
  <c r="C25" i="7"/>
  <c r="G25" i="7" s="1"/>
  <c r="C40" i="7"/>
  <c r="G40" i="7"/>
  <c r="K40" i="7" s="1"/>
  <c r="C20" i="7"/>
  <c r="G20" i="7" s="1"/>
  <c r="I20" i="7" s="1"/>
  <c r="C14" i="7"/>
  <c r="G14" i="7"/>
  <c r="I14" i="7" s="1"/>
  <c r="C43" i="7"/>
  <c r="G43" i="7"/>
  <c r="I43" i="7" s="1"/>
  <c r="C30" i="7"/>
  <c r="G30" i="7" s="1"/>
  <c r="C15" i="7"/>
  <c r="G15" i="7"/>
  <c r="K15" i="7" s="1"/>
  <c r="C45" i="7"/>
  <c r="G45" i="7" s="1"/>
  <c r="C61" i="7"/>
  <c r="G61" i="7"/>
  <c r="C57" i="7"/>
  <c r="G57" i="7" s="1"/>
  <c r="I57" i="7" s="1"/>
  <c r="C18" i="7"/>
  <c r="G18" i="7"/>
  <c r="I18" i="7" s="1"/>
  <c r="C28" i="7"/>
  <c r="G28" i="7" s="1"/>
  <c r="C56" i="7"/>
  <c r="G56" i="7"/>
  <c r="I56" i="7" s="1"/>
  <c r="C13" i="7"/>
  <c r="G13" i="7" s="1"/>
  <c r="C38" i="7"/>
  <c r="G38" i="7"/>
  <c r="K38" i="7" s="1"/>
  <c r="C48" i="7"/>
  <c r="G48" i="7" s="1"/>
  <c r="I48" i="7" s="1"/>
  <c r="C39" i="7"/>
  <c r="G39" i="7"/>
  <c r="I39" i="7" s="1"/>
  <c r="C62" i="7"/>
  <c r="G62" i="7" s="1"/>
  <c r="C12" i="7"/>
  <c r="G12" i="7"/>
  <c r="K12" i="7" s="1"/>
  <c r="I12" i="7"/>
  <c r="C34" i="7"/>
  <c r="G34" i="7"/>
  <c r="K34" i="7" s="1"/>
  <c r="C33" i="7"/>
  <c r="G33" i="7"/>
  <c r="I33" i="7" s="1"/>
  <c r="C52" i="7"/>
  <c r="G52" i="7" s="1"/>
  <c r="I52" i="7" s="1"/>
  <c r="C31" i="7"/>
  <c r="G31" i="7"/>
  <c r="K31" i="7" s="1"/>
  <c r="C60" i="7"/>
  <c r="G60" i="7"/>
  <c r="C17" i="7"/>
  <c r="G17" i="7"/>
  <c r="C19" i="7"/>
  <c r="G19" i="7" s="1"/>
  <c r="I19" i="7" s="1"/>
  <c r="C49" i="7"/>
  <c r="G49" i="7"/>
  <c r="I49" i="7" s="1"/>
  <c r="C24" i="7"/>
  <c r="G24" i="7"/>
  <c r="K24" i="7" s="1"/>
  <c r="C59" i="7"/>
  <c r="G59" i="7" s="1"/>
  <c r="I59" i="7" s="1"/>
  <c r="C27" i="7"/>
  <c r="G27" i="7"/>
  <c r="K27" i="7" s="1"/>
  <c r="C32" i="7"/>
  <c r="G32" i="7" s="1"/>
  <c r="C53" i="7"/>
  <c r="G53" i="7"/>
  <c r="C37" i="7"/>
  <c r="G37" i="7" s="1"/>
  <c r="C44" i="7"/>
  <c r="G44" i="7"/>
  <c r="C16" i="7"/>
  <c r="G16" i="7" s="1"/>
  <c r="C46" i="7"/>
  <c r="G46" i="7"/>
  <c r="I46" i="7"/>
  <c r="C58" i="7"/>
  <c r="G58" i="7" s="1"/>
  <c r="C64" i="7"/>
  <c r="G64" i="7"/>
  <c r="I64" i="7" s="1"/>
  <c r="C29" i="7"/>
  <c r="G29" i="7"/>
  <c r="C11" i="7"/>
  <c r="C66" i="7" s="1"/>
  <c r="G11" i="7"/>
  <c r="I27" i="7"/>
  <c r="I13" i="7"/>
  <c r="I11" i="7"/>
  <c r="I38" i="7"/>
  <c r="I53" i="7"/>
  <c r="I63" i="7"/>
  <c r="I31" i="7"/>
  <c r="I21" i="7"/>
  <c r="I26" i="7"/>
  <c r="I34" i="7"/>
  <c r="I60" i="7"/>
  <c r="I44" i="7"/>
  <c r="I45" i="7"/>
  <c r="I37" i="7"/>
  <c r="I25" i="7"/>
  <c r="I35" i="7"/>
  <c r="G66" i="7"/>
  <c r="I66" i="7" s="1"/>
  <c r="I61" i="7"/>
  <c r="I30" i="7"/>
  <c r="I29" i="7"/>
  <c r="K18" i="7"/>
  <c r="K23" i="7"/>
  <c r="K14" i="7"/>
  <c r="K43" i="7"/>
  <c r="K54" i="7" l="1"/>
  <c r="K46" i="7"/>
  <c r="K30" i="7"/>
  <c r="K42" i="7"/>
  <c r="I42" i="7"/>
  <c r="K16" i="7"/>
  <c r="I16" i="7"/>
  <c r="I50" i="7"/>
  <c r="I54" i="7"/>
  <c r="K58" i="7"/>
  <c r="I58" i="7"/>
  <c r="K62" i="7"/>
  <c r="I62" i="7"/>
  <c r="K32" i="7"/>
  <c r="I32" i="7"/>
  <c r="K28" i="7"/>
  <c r="I28" i="7"/>
  <c r="K36" i="7"/>
  <c r="I36" i="7"/>
  <c r="K17" i="7"/>
  <c r="I17" i="7"/>
  <c r="I15" i="7"/>
  <c r="K44" i="7"/>
  <c r="K39" i="7"/>
  <c r="K25" i="7"/>
  <c r="K63" i="7"/>
  <c r="I24" i="7"/>
  <c r="K19" i="7"/>
  <c r="K57" i="7"/>
  <c r="I40" i="7"/>
  <c r="K13" i="7"/>
  <c r="K29" i="7"/>
  <c r="K56" i="7"/>
  <c r="K20" i="7"/>
  <c r="K45" i="7"/>
  <c r="K51" i="7"/>
  <c r="K64" i="7"/>
  <c r="K52" i="7"/>
  <c r="K65" i="7"/>
  <c r="K53" i="7"/>
  <c r="K59" i="7"/>
  <c r="K22" i="7"/>
  <c r="K41" i="7"/>
  <c r="K47" i="7"/>
  <c r="K60" i="7"/>
  <c r="K37" i="7"/>
  <c r="K48" i="7"/>
  <c r="K61" i="7"/>
  <c r="K33" i="7"/>
  <c r="K49" i="7"/>
  <c r="K55" i="7"/>
  <c r="K11" i="7"/>
  <c r="N66" i="7"/>
  <c r="K66" i="7" s="1"/>
</calcChain>
</file>

<file path=xl/sharedStrings.xml><?xml version="1.0" encoding="utf-8"?>
<sst xmlns="http://schemas.openxmlformats.org/spreadsheetml/2006/main" count="682" uniqueCount="167">
  <si>
    <t>Assessor's</t>
  </si>
  <si>
    <t>Actual</t>
  </si>
  <si>
    <t>Proj. Tax</t>
  </si>
  <si>
    <t xml:space="preserve">  Total</t>
  </si>
  <si>
    <t>Total Proj.</t>
  </si>
  <si>
    <t>Proj. Taxes</t>
  </si>
  <si>
    <t>Valuation</t>
  </si>
  <si>
    <t>Local Share</t>
  </si>
  <si>
    <t>Assessed</t>
  </si>
  <si>
    <t>Collections</t>
  </si>
  <si>
    <t xml:space="preserve">  Assessed</t>
  </si>
  <si>
    <t>Gross Tax</t>
  </si>
  <si>
    <t>Discounts</t>
  </si>
  <si>
    <t>Fund</t>
  </si>
  <si>
    <t>Calculations</t>
  </si>
  <si>
    <t>Percent</t>
  </si>
  <si>
    <t>County</t>
  </si>
  <si>
    <t xml:space="preserve">  Valuations</t>
  </si>
  <si>
    <t>Levy Rates</t>
  </si>
  <si>
    <t>Difference</t>
  </si>
  <si>
    <t>Change</t>
  </si>
  <si>
    <t>Calculation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</si>
  <si>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</si>
  <si>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</si>
  <si>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</si>
  <si>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</si>
  <si>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</si>
  <si>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</si>
  <si>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</si>
  <si>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</si>
  <si>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</si>
  <si>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</si>
  <si>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</si>
  <si>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</si>
  <si>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</si>
  <si>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</si>
  <si>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</si>
  <si>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</si>
  <si>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</si>
  <si>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</si>
  <si>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</si>
  <si>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</si>
  <si>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</si>
  <si>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</si>
  <si>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</si>
  <si>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</si>
  <si>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</si>
  <si>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</si>
  <si>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</si>
  <si>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</si>
  <si>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</si>
  <si>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</si>
  <si>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</si>
  <si>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</si>
  <si>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</si>
  <si>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</si>
  <si>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</si>
  <si>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</si>
  <si>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</si>
  <si>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</si>
  <si>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</si>
  <si>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</si>
  <si>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</si>
  <si>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</si>
  <si>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</si>
  <si>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</si>
  <si>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</si>
  <si>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</si>
  <si>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</si>
  <si>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</si>
  <si>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</si>
  <si>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</si>
  <si>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</si>
  <si>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</si>
  <si>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</si>
  <si>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</si>
  <si>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</si>
  <si>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Total</t>
  </si>
  <si>
    <t>OSF</t>
  </si>
  <si>
    <t>Taxable</t>
  </si>
  <si>
    <t>Property</t>
  </si>
  <si>
    <t>Regular</t>
  </si>
  <si>
    <t>Class</t>
  </si>
  <si>
    <t>Valuations</t>
  </si>
  <si>
    <t>Class I</t>
  </si>
  <si>
    <t>Class II</t>
  </si>
  <si>
    <t>Class III</t>
  </si>
  <si>
    <t>Class IV</t>
  </si>
  <si>
    <t>Estimated</t>
  </si>
  <si>
    <t>Proj. Gross</t>
  </si>
  <si>
    <t>Taxes Less</t>
  </si>
  <si>
    <t>Less TIF</t>
  </si>
  <si>
    <t>Allowances For</t>
  </si>
  <si>
    <t>Growth</t>
  </si>
  <si>
    <t>Facilities Act</t>
  </si>
  <si>
    <t>TIF</t>
  </si>
  <si>
    <t>Counties</t>
  </si>
  <si>
    <t>School</t>
  </si>
  <si>
    <t>Increased</t>
  </si>
  <si>
    <t>Net Enroll</t>
  </si>
  <si>
    <t>50 or More</t>
  </si>
  <si>
    <t>Proj Taxes</t>
  </si>
  <si>
    <t>(3 of 5 yrs)</t>
  </si>
  <si>
    <t>New Property</t>
  </si>
  <si>
    <t>Projected</t>
  </si>
  <si>
    <t>Including TIF</t>
  </si>
  <si>
    <t xml:space="preserve">Total </t>
  </si>
  <si>
    <t>at 90%</t>
  </si>
  <si>
    <t>@ 19.40</t>
  </si>
  <si>
    <t>@ 38.80</t>
  </si>
  <si>
    <t>@ 77.60</t>
  </si>
  <si>
    <t>-</t>
  </si>
  <si>
    <t xml:space="preserve">Less:  </t>
  </si>
  <si>
    <t xml:space="preserve">    Allowance for Assessor's Valuation Fund </t>
  </si>
  <si>
    <t xml:space="preserve">    Funding for Growth Counties School Facilities Act</t>
  </si>
  <si>
    <t>at 98%</t>
  </si>
  <si>
    <t>on a Per</t>
  </si>
  <si>
    <t>Pupil Basis</t>
  </si>
  <si>
    <t>Headcount</t>
  </si>
  <si>
    <t>Enrollment</t>
  </si>
  <si>
    <t>Projected regular levy gross tax collections at applicable rates</t>
  </si>
  <si>
    <t>Percentage</t>
  </si>
  <si>
    <t>At Applicable</t>
  </si>
  <si>
    <t>Allow. for</t>
  </si>
  <si>
    <t>Uncollectables,</t>
  </si>
  <si>
    <t>&amp; Discounts</t>
  </si>
  <si>
    <t>Exonerations,</t>
  </si>
  <si>
    <t>Uncollected. &amp;</t>
  </si>
  <si>
    <t>Applicable</t>
  </si>
  <si>
    <t>Allowance</t>
  </si>
  <si>
    <t xml:space="preserve"> For Assessor's</t>
  </si>
  <si>
    <t>Complete the Lcshr tab for all counties at 90%.  Copy and paste special the values.</t>
  </si>
  <si>
    <t>Complete the Lcshr tab for all counties at 98%.  Copy and paste special the values.</t>
  </si>
  <si>
    <t xml:space="preserve">Instructions for completing this tab.  </t>
  </si>
  <si>
    <t>(4%)</t>
  </si>
  <si>
    <t>COMPARISON OF LOCAL SHARE CALCULATIONS</t>
  </si>
  <si>
    <t xml:space="preserve">    Allowance for uncollectibles (4% of gross)</t>
  </si>
  <si>
    <t xml:space="preserve">COMPUTED AT 90% AND 98% </t>
  </si>
  <si>
    <t>2016-17</t>
  </si>
  <si>
    <t>Adjustment</t>
  </si>
  <si>
    <t>to Cap LS</t>
  </si>
  <si>
    <t>at Step 8</t>
  </si>
  <si>
    <t xml:space="preserve">    Adjustment to Cap Doddridge at Step 8 Calculated Amount</t>
  </si>
  <si>
    <t>PUBLIC SCHOOL SUPPORT PROGRAM</t>
  </si>
  <si>
    <t xml:space="preserve">Actual </t>
  </si>
  <si>
    <t xml:space="preserve">Impact of </t>
  </si>
  <si>
    <t>Growth Counties</t>
  </si>
  <si>
    <t xml:space="preserve">Facilities </t>
  </si>
  <si>
    <t>Act</t>
  </si>
  <si>
    <t>Increase From Previous Year's Local Share Appropriation</t>
  </si>
  <si>
    <t xml:space="preserve">    Adjustment to Cap Marshall at Step 8 Calculated Amount</t>
  </si>
  <si>
    <t xml:space="preserve">    Adjustment to Cap Ritchie at Step 8 Calculated Amount</t>
  </si>
  <si>
    <t xml:space="preserve">    Adjustment to Cap Tyler at Step 8 Calculated Amount</t>
  </si>
  <si>
    <t xml:space="preserve">    Adjustment to Cap Wetzel at Step 8 Calculated Amount</t>
  </si>
  <si>
    <t>2024-25</t>
  </si>
  <si>
    <t>2025-26</t>
  </si>
  <si>
    <t>Local Share Appropriation - 2024-25</t>
  </si>
  <si>
    <t>Local Share Calculation at 19.40c for Class I Property - 2025-26</t>
  </si>
  <si>
    <t>Local Share 26 at 19.40c</t>
  </si>
  <si>
    <t>Yes</t>
  </si>
  <si>
    <t>Public School Support Program</t>
  </si>
  <si>
    <t>Local Share Calculations @ 85%</t>
  </si>
  <si>
    <t>and Class I levy rate @ 19.40</t>
  </si>
  <si>
    <t>For the 2025-26 year</t>
  </si>
  <si>
    <t>County Boards of Education</t>
  </si>
  <si>
    <t>Local Share Calculations at Class I Levy Rate of 19.40c/$100 of Assessed Valuations</t>
  </si>
  <si>
    <t>Assessed Valuation of New Property for Boards Eligible for Growth Counties Facilities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</si>
</sst>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/d/yy;@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3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37" fontId="0" fillId="2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37" fontId="1" fillId="2" borderId="0"/>
    <xf numFmtId="0" fontId="1" fillId="2" borderId="0"/>
    <xf numFmtId="0" fontId="1" fillId="2" borderId="0"/>
    <xf numFmtId="37" fontId="1" fillId="0" borderId="0"/>
  </cellStyleXfs>
  <cellXfs count="145">
    <xf numFmtId="37" fontId="0" fillId="2" borderId="0" xfId="0"/>
    <xf numFmtId="0" fontId="2" fillId="0" borderId="0" xfId="6" applyFont="1" applyFill="1" applyAlignment="1">
      <alignment horizontal="centerContinuous"/>
    </xf>
    <xf numFmtId="0" fontId="3" fillId="0" borderId="0" xfId="6" applyFont="1" applyFill="1" applyAlignment="1">
      <alignment horizontal="centerContinuous"/>
    </xf>
    <xf numFmtId="39" fontId="3" fillId="0" borderId="0" xfId="6" applyNumberFormat="1" applyFont="1" applyFill="1" applyAlignment="1">
      <alignment horizontal="centerContinuous"/>
    </xf>
    <xf numFmtId="0" fontId="3" fillId="0" borderId="0" xfId="6" applyFont="1" applyFill="1" applyAlignment="1">
      <alignment horizontal="left"/>
    </xf>
    <xf numFmtId="0" fontId="4" fillId="0" borderId="0" xfId="6" applyFont="1" applyFill="1" applyAlignment="1">
      <alignment horizontal="left"/>
    </xf>
    <xf numFmtId="0" fontId="4" fillId="0" borderId="0" xfId="6" applyFont="1" applyFill="1"/>
    <xf numFmtId="37" fontId="3" fillId="0" borderId="0" xfId="6" applyNumberFormat="1" applyFont="1" applyFill="1" applyAlignment="1">
      <alignment horizontal="centerContinuous"/>
    </xf>
    <xf numFmtId="0" fontId="3" fillId="0" borderId="0" xfId="6" applyFont="1" applyFill="1"/>
    <xf numFmtId="37" fontId="3" fillId="0" borderId="0" xfId="6" applyNumberFormat="1" applyFont="1" applyFill="1"/>
    <xf numFmtId="39" fontId="3" fillId="0" borderId="0" xfId="6" applyNumberFormat="1" applyFont="1" applyFill="1"/>
    <xf numFmtId="37" fontId="3" fillId="0" borderId="0" xfId="6" applyNumberFormat="1" applyFont="1" applyFill="1" applyAlignment="1">
      <alignment horizontal="center"/>
    </xf>
    <xf numFmtId="0" fontId="3" fillId="0" borderId="0" xfId="6" applyFont="1" applyFill="1" applyAlignment="1">
      <alignment horizontal="center"/>
    </xf>
    <xf numFmtId="39" fontId="3" fillId="0" borderId="0" xfId="6" applyNumberFormat="1" applyFont="1" applyFill="1" applyAlignment="1">
      <alignment horizontal="center"/>
    </xf>
    <xf numFmtId="37" fontId="6" fillId="0" borderId="0" xfId="0" applyFont="1" applyFill="1"/>
    <xf numFmtId="37" fontId="6" fillId="0" borderId="0" xfId="0" applyFont="1" applyFill="1" applyAlignment="1" applyProtection="1">
      <alignment horizontal="left"/>
      <protection locked="0"/>
    </xf>
    <xf numFmtId="37" fontId="6" fillId="0" borderId="0" xfId="0" applyFont="1" applyFill="1" applyProtection="1">
      <protection locked="0"/>
    </xf>
    <xf numFmtId="37" fontId="7" fillId="0" borderId="0" xfId="0" applyFont="1" applyFill="1"/>
    <xf numFmtId="10" fontId="6" fillId="0" borderId="0" xfId="0" applyNumberFormat="1" applyFont="1" applyFill="1"/>
    <xf numFmtId="10" fontId="6" fillId="0" borderId="0" xfId="0" applyNumberFormat="1" applyFont="1" applyFill="1" applyProtection="1">
      <protection locked="0"/>
    </xf>
    <xf numFmtId="10" fontId="7" fillId="0" borderId="0" xfId="0" applyNumberFormat="1" applyFont="1" applyFill="1"/>
    <xf numFmtId="0" fontId="3" fillId="3" borderId="0" xfId="6" applyFont="1" applyFill="1" applyAlignment="1">
      <alignment horizontal="left"/>
    </xf>
    <xf numFmtId="37" fontId="3" fillId="3" borderId="0" xfId="6" applyNumberFormat="1" applyFont="1" applyFill="1" applyAlignment="1">
      <alignment horizontal="left"/>
    </xf>
    <xf numFmtId="37" fontId="3" fillId="3" borderId="0" xfId="6" applyNumberFormat="1" applyFont="1" applyFill="1"/>
    <xf numFmtId="37" fontId="3" fillId="3" borderId="0" xfId="6" applyNumberFormat="1" applyFont="1" applyFill="1" applyAlignment="1">
      <alignment horizontal="center"/>
    </xf>
    <xf numFmtId="37" fontId="5" fillId="3" borderId="0" xfId="6" applyNumberFormat="1" applyFont="1" applyFill="1" applyAlignment="1">
      <alignment horizontal="center"/>
    </xf>
    <xf numFmtId="0" fontId="4" fillId="3" borderId="0" xfId="6" applyFont="1" applyFill="1"/>
    <xf numFmtId="41" fontId="3" fillId="0" borderId="0" xfId="6" applyNumberFormat="1" applyFont="1" applyFill="1" applyAlignment="1">
      <alignment horizontal="centerContinuous"/>
    </xf>
    <xf numFmtId="41" fontId="3" fillId="0" borderId="0" xfId="6" applyNumberFormat="1" applyFont="1" applyFill="1"/>
    <xf numFmtId="41" fontId="4" fillId="0" borderId="0" xfId="6" applyNumberFormat="1" applyFont="1" applyFill="1"/>
    <xf numFmtId="42" fontId="3" fillId="0" borderId="0" xfId="6" applyNumberFormat="1" applyFont="1" applyFill="1"/>
    <xf numFmtId="42" fontId="2" fillId="0" borderId="0" xfId="6" applyNumberFormat="1" applyFont="1" applyFill="1"/>
    <xf numFmtId="10" fontId="6" fillId="0" borderId="2" xfId="0" applyNumberFormat="1" applyFont="1" applyFill="1" applyBorder="1" applyProtection="1">
      <protection locked="0"/>
    </xf>
    <xf numFmtId="164" fontId="3" fillId="0" borderId="0" xfId="6" quotePrefix="1" applyNumberFormat="1" applyFont="1" applyFill="1" applyAlignment="1">
      <alignment horizontal="left"/>
    </xf>
    <xf numFmtId="41" fontId="6" fillId="0" borderId="0" xfId="0" applyNumberFormat="1" applyFont="1" applyFill="1"/>
    <xf numFmtId="41" fontId="6" fillId="0" borderId="0" xfId="0" applyNumberFormat="1" applyFont="1" applyFill="1" applyAlignment="1">
      <alignment horizontal="left"/>
    </xf>
    <xf numFmtId="41" fontId="7" fillId="0" borderId="0" xfId="0" applyNumberFormat="1" applyFont="1" applyFill="1"/>
    <xf numFmtId="41" fontId="6" fillId="0" borderId="3" xfId="0" applyNumberFormat="1" applyFont="1" applyFill="1" applyBorder="1" applyAlignment="1">
      <alignment horizontal="centerContinuous"/>
    </xf>
    <xf numFmtId="41" fontId="6" fillId="0" borderId="0" xfId="0" applyNumberFormat="1" applyFont="1" applyFill="1" applyAlignment="1">
      <alignment horizontal="center"/>
    </xf>
    <xf numFmtId="41" fontId="6" fillId="4" borderId="0" xfId="0" applyNumberFormat="1" applyFont="1" applyFill="1"/>
    <xf numFmtId="41" fontId="6" fillId="0" borderId="0" xfId="0" applyNumberFormat="1" applyFont="1" applyFill="1" applyAlignment="1" applyProtection="1">
      <alignment horizontal="left"/>
      <protection locked="0"/>
    </xf>
    <xf numFmtId="41" fontId="6" fillId="0" borderId="0" xfId="0" applyNumberFormat="1" applyFont="1" applyFill="1" applyProtection="1">
      <protection locked="0"/>
    </xf>
    <xf numFmtId="41" fontId="6" fillId="0" borderId="0" xfId="0" applyNumberFormat="1" applyFont="1" applyFill="1" applyAlignment="1" applyProtection="1">
      <alignment horizontal="center"/>
      <protection locked="0"/>
    </xf>
    <xf numFmtId="10" fontId="6" fillId="0" borderId="0" xfId="0" applyNumberFormat="1" applyFont="1" applyFill="1" applyAlignment="1" applyProtection="1">
      <alignment horizontal="left"/>
      <protection locked="0"/>
    </xf>
    <xf numFmtId="10" fontId="6" fillId="0" borderId="0" xfId="0" applyNumberFormat="1" applyFont="1" applyFill="1" applyAlignment="1" applyProtection="1">
      <alignment horizontal="center"/>
      <protection locked="0"/>
    </xf>
    <xf numFmtId="0" fontId="3" fillId="0" borderId="3" xfId="6" applyFont="1" applyFill="1" applyBorder="1" applyAlignment="1">
      <alignment horizontal="center"/>
    </xf>
    <xf numFmtId="39" fontId="3" fillId="0" borderId="3" xfId="6" applyNumberFormat="1" applyFont="1" applyFill="1" applyBorder="1" applyAlignment="1">
      <alignment horizontal="center"/>
    </xf>
    <xf numFmtId="41" fontId="3" fillId="0" borderId="3" xfId="6" applyNumberFormat="1" applyFont="1" applyFill="1" applyBorder="1" applyAlignment="1">
      <alignment horizontal="center"/>
    </xf>
    <xf numFmtId="41" fontId="9" fillId="0" borderId="0" xfId="8" applyNumberFormat="1" applyFont="1"/>
    <xf numFmtId="41" fontId="6" fillId="0" borderId="3" xfId="0" applyNumberFormat="1" applyFont="1" applyFill="1" applyBorder="1" applyAlignment="1">
      <alignment horizontal="center"/>
    </xf>
    <xf numFmtId="37" fontId="6" fillId="0" borderId="3" xfId="0" applyFont="1" applyFill="1" applyBorder="1"/>
    <xf numFmtId="41" fontId="6" fillId="0" borderId="3" xfId="0" applyNumberFormat="1" applyFont="1" applyFill="1" applyBorder="1" applyAlignment="1" applyProtection="1">
      <alignment horizontal="center"/>
      <protection locked="0"/>
    </xf>
    <xf numFmtId="10" fontId="6" fillId="0" borderId="3" xfId="0" applyNumberFormat="1" applyFont="1" applyFill="1" applyBorder="1" applyAlignment="1" applyProtection="1">
      <alignment horizontal="center"/>
      <protection locked="0"/>
    </xf>
    <xf numFmtId="41" fontId="7" fillId="0" borderId="0" xfId="0" applyNumberFormat="1" applyFont="1" applyFill="1" applyAlignment="1">
      <alignment horizontal="center"/>
    </xf>
    <xf numFmtId="37" fontId="3" fillId="0" borderId="3" xfId="6" applyNumberFormat="1" applyFont="1" applyFill="1" applyBorder="1" applyAlignment="1">
      <alignment horizontal="center"/>
    </xf>
    <xf numFmtId="41" fontId="3" fillId="0" borderId="0" xfId="0" applyNumberFormat="1" applyFont="1" applyFill="1" applyAlignment="1">
      <alignment horizontal="center"/>
    </xf>
    <xf numFmtId="41" fontId="3" fillId="0" borderId="3" xfId="0" applyNumberFormat="1" applyFont="1" applyFill="1" applyBorder="1" applyAlignment="1">
      <alignment horizontal="center"/>
    </xf>
    <xf numFmtId="37" fontId="6" fillId="0" borderId="2" xfId="0" applyFont="1" applyFill="1" applyBorder="1"/>
    <xf numFmtId="41" fontId="6" fillId="0" borderId="2" xfId="0" applyNumberFormat="1" applyFont="1" applyFill="1" applyBorder="1"/>
    <xf numFmtId="41" fontId="6" fillId="0" borderId="2" xfId="0" applyNumberFormat="1" applyFont="1" applyFill="1" applyBorder="1" applyProtection="1">
      <protection locked="0"/>
    </xf>
    <xf numFmtId="41" fontId="6" fillId="0" borderId="3" xfId="0" quotePrefix="1" applyNumberFormat="1" applyFont="1" applyFill="1" applyBorder="1" applyAlignment="1">
      <alignment horizontal="center"/>
    </xf>
    <xf numFmtId="41" fontId="4" fillId="0" borderId="0" xfId="0" applyNumberFormat="1" applyFont="1" applyFill="1"/>
    <xf numFmtId="43" fontId="4" fillId="0" borderId="1" xfId="0" applyNumberFormat="1" applyFont="1" applyFill="1" applyBorder="1" applyAlignment="1">
      <alignment horizontal="centerContinuous"/>
    </xf>
    <xf numFmtId="41" fontId="4" fillId="0" borderId="1" xfId="0" applyNumberFormat="1" applyFont="1" applyFill="1" applyBorder="1" applyAlignment="1">
      <alignment horizontal="centerContinuous"/>
    </xf>
    <xf numFmtId="37" fontId="4" fillId="0" borderId="0" xfId="0" applyFont="1" applyFill="1"/>
    <xf numFmtId="41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/>
    <xf numFmtId="43" fontId="4" fillId="0" borderId="3" xfId="0" applyNumberFormat="1" applyFont="1" applyFill="1" applyBorder="1"/>
    <xf numFmtId="43" fontId="4" fillId="0" borderId="3" xfId="0" applyNumberFormat="1" applyFont="1" applyFill="1" applyBorder="1" applyAlignment="1">
      <alignment horizontal="center"/>
    </xf>
    <xf numFmtId="41" fontId="3" fillId="0" borderId="3" xfId="0" quotePrefix="1" applyNumberFormat="1" applyFont="1" applyFill="1" applyBorder="1" applyAlignment="1">
      <alignment horizontal="center"/>
    </xf>
    <xf numFmtId="41" fontId="4" fillId="0" borderId="2" xfId="0" applyNumberFormat="1" applyFont="1" applyFill="1" applyBorder="1"/>
    <xf numFmtId="41" fontId="7" fillId="0" borderId="3" xfId="0" applyNumberFormat="1" applyFont="1" applyFill="1" applyBorder="1" applyAlignment="1">
      <alignment horizontal="centerContinuous"/>
    </xf>
    <xf numFmtId="0" fontId="3" fillId="0" borderId="0" xfId="6" quotePrefix="1" applyFont="1" applyFill="1" applyAlignment="1">
      <alignment horizontal="left"/>
    </xf>
    <xf numFmtId="0" fontId="2" fillId="0" borderId="0" xfId="6" quotePrefix="1" applyFont="1" applyFill="1" applyAlignment="1">
      <alignment horizontal="left"/>
    </xf>
    <xf numFmtId="0" fontId="2" fillId="0" borderId="5" xfId="6" quotePrefix="1" applyFont="1" applyFill="1" applyBorder="1" applyAlignment="1">
      <alignment horizontal="left"/>
    </xf>
    <xf numFmtId="41" fontId="3" fillId="0" borderId="4" xfId="6" applyNumberFormat="1" applyFont="1" applyFill="1" applyBorder="1"/>
    <xf numFmtId="41" fontId="3" fillId="0" borderId="6" xfId="6" applyNumberFormat="1" applyFont="1" applyFill="1" applyBorder="1"/>
    <xf numFmtId="41" fontId="8" fillId="0" borderId="0" xfId="0" applyNumberFormat="1" applyFont="1" applyFill="1" applyAlignment="1" applyProtection="1">
      <alignment horizontal="center"/>
      <protection locked="0"/>
    </xf>
    <xf numFmtId="2" fontId="3" fillId="0" borderId="0" xfId="0" applyNumberFormat="1" applyFont="1" applyFill="1"/>
    <xf numFmtId="41" fontId="4" fillId="0" borderId="0" xfId="0" quotePrefix="1" applyNumberFormat="1" applyFont="1" applyFill="1" applyAlignment="1">
      <alignment horizontal="center"/>
    </xf>
    <xf numFmtId="41" fontId="4" fillId="0" borderId="0" xfId="0" quotePrefix="1" applyNumberFormat="1" applyFont="1" applyFill="1" applyAlignment="1">
      <alignment horizontal="right"/>
    </xf>
    <xf numFmtId="2" fontId="4" fillId="0" borderId="0" xfId="0" applyNumberFormat="1" applyFont="1" applyFill="1"/>
    <xf numFmtId="2" fontId="3" fillId="0" borderId="0" xfId="7" applyNumberFormat="1" applyFont="1" applyFill="1"/>
    <xf numFmtId="2" fontId="4" fillId="0" borderId="2" xfId="0" applyNumberFormat="1" applyFont="1" applyFill="1" applyBorder="1"/>
    <xf numFmtId="0" fontId="4" fillId="0" borderId="0" xfId="6" quotePrefix="1" applyFont="1" applyFill="1" applyAlignment="1">
      <alignment horizontal="left"/>
    </xf>
    <xf numFmtId="43" fontId="10" fillId="0" borderId="3" xfId="0" applyNumberFormat="1" applyFont="1" applyFill="1" applyBorder="1" applyAlignment="1">
      <alignment horizontal="center"/>
    </xf>
    <xf numFmtId="41" fontId="3" fillId="0" borderId="7" xfId="6" applyNumberFormat="1" applyFont="1" applyFill="1" applyBorder="1"/>
    <xf numFmtId="41" fontId="4" fillId="0" borderId="2" xfId="0" applyNumberFormat="1" applyFont="1" applyFill="1" applyBorder="1" applyAlignment="1">
      <alignment horizontal="center"/>
    </xf>
    <xf numFmtId="10" fontId="6" fillId="0" borderId="0" xfId="0" applyNumberFormat="1" applyFont="1" applyFill="1" applyAlignment="1">
      <alignment horizontal="center"/>
    </xf>
    <xf numFmtId="41" fontId="6" fillId="0" borderId="2" xfId="0" quotePrefix="1" applyNumberFormat="1" applyFont="1" applyFill="1" applyBorder="1" applyAlignment="1">
      <alignment horizontal="center"/>
    </xf>
    <xf numFmtId="41" fontId="8" fillId="0" borderId="3" xfId="0" applyNumberFormat="1" applyFont="1" applyFill="1" applyBorder="1" applyAlignment="1">
      <alignment horizontal="center"/>
    </xf>
    <xf numFmtId="41" fontId="8" fillId="0" borderId="0" xfId="0" applyNumberFormat="1" applyFont="1" applyFill="1" applyAlignment="1">
      <alignment horizontal="left"/>
    </xf>
    <xf numFmtId="41" fontId="8" fillId="0" borderId="0" xfId="0" applyNumberFormat="1" applyFont="1" applyFill="1"/>
    <xf numFmtId="41" fontId="8" fillId="0" borderId="0" xfId="0" applyNumberFormat="1" applyFont="1" applyFill="1" applyAlignment="1">
      <alignment horizontal="center"/>
    </xf>
    <xf numFmtId="41" fontId="8" fillId="0" borderId="2" xfId="0" applyNumberFormat="1" applyFont="1" applyFill="1" applyBorder="1"/>
    <xf numFmtId="41" fontId="12" fillId="0" borderId="0" xfId="0" applyNumberFormat="1" applyFont="1" applyFill="1"/>
    <xf numFmtId="10" fontId="6" fillId="0" borderId="0" xfId="0" applyNumberFormat="1" applyFont="1" applyFill="1" applyAlignment="1">
      <alignment horizontal="left"/>
    </xf>
    <xf numFmtId="10" fontId="6" fillId="0" borderId="2" xfId="0" applyNumberFormat="1" applyFont="1" applyFill="1" applyBorder="1"/>
    <xf numFmtId="9" fontId="8" fillId="0" borderId="3" xfId="0" quotePrefix="1" applyNumberFormat="1" applyFont="1" applyFill="1" applyBorder="1" applyAlignment="1">
      <alignment horizontal="center"/>
    </xf>
    <xf numFmtId="41" fontId="1" fillId="0" borderId="0" xfId="0" applyNumberFormat="1" applyFont="1" applyFill="1"/>
    <xf numFmtId="166" fontId="6" fillId="0" borderId="0" xfId="1" applyNumberFormat="1" applyFont="1" applyFill="1"/>
    <xf numFmtId="37" fontId="2" fillId="5" borderId="0" xfId="7" applyNumberFormat="1" applyFont="1" applyFill="1" applyAlignment="1">
      <alignment horizontal="centerContinuous"/>
    </xf>
    <xf numFmtId="37" fontId="4" fillId="5" borderId="0" xfId="0" applyFont="1" applyFill="1" applyAlignment="1">
      <alignment horizontal="centerContinuous"/>
    </xf>
    <xf numFmtId="41" fontId="4" fillId="5" borderId="0" xfId="0" applyNumberFormat="1" applyFont="1" applyFill="1" applyAlignment="1">
      <alignment horizontal="centerContinuous"/>
    </xf>
    <xf numFmtId="37" fontId="4" fillId="5" borderId="0" xfId="0" applyFont="1" applyFill="1" applyAlignment="1">
      <alignment horizontal="left"/>
    </xf>
    <xf numFmtId="37" fontId="4" fillId="5" borderId="0" xfId="0" applyFont="1" applyFill="1"/>
    <xf numFmtId="41" fontId="3" fillId="5" borderId="0" xfId="0" applyNumberFormat="1" applyFont="1" applyFill="1" applyAlignment="1" applyProtection="1">
      <alignment horizontal="center"/>
      <protection locked="0"/>
    </xf>
    <xf numFmtId="41" fontId="3" fillId="5" borderId="0" xfId="0" applyNumberFormat="1" applyFont="1" applyFill="1" applyProtection="1">
      <protection locked="0"/>
    </xf>
    <xf numFmtId="10" fontId="3" fillId="5" borderId="0" xfId="0" applyNumberFormat="1" applyFont="1" applyFill="1" applyProtection="1">
      <protection locked="0"/>
    </xf>
    <xf numFmtId="37" fontId="4" fillId="5" borderId="0" xfId="0" applyFont="1" applyFill="1" applyAlignment="1">
      <alignment horizontal="center"/>
    </xf>
    <xf numFmtId="10" fontId="3" fillId="5" borderId="0" xfId="0" applyNumberFormat="1" applyFont="1" applyFill="1" applyAlignment="1" applyProtection="1">
      <alignment horizontal="center"/>
      <protection locked="0"/>
    </xf>
    <xf numFmtId="37" fontId="3" fillId="5" borderId="3" xfId="0" applyFont="1" applyFill="1" applyBorder="1"/>
    <xf numFmtId="37" fontId="4" fillId="5" borderId="3" xfId="0" applyFont="1" applyFill="1" applyBorder="1"/>
    <xf numFmtId="41" fontId="2" fillId="5" borderId="3" xfId="0" quotePrefix="1" applyNumberFormat="1" applyFont="1" applyFill="1" applyBorder="1" applyAlignment="1" applyProtection="1">
      <alignment horizontal="center"/>
      <protection locked="0"/>
    </xf>
    <xf numFmtId="41" fontId="3" fillId="5" borderId="3" xfId="0" applyNumberFormat="1" applyFont="1" applyFill="1" applyBorder="1" applyProtection="1">
      <protection locked="0"/>
    </xf>
    <xf numFmtId="41" fontId="3" fillId="5" borderId="3" xfId="0" applyNumberFormat="1" applyFont="1" applyFill="1" applyBorder="1" applyAlignment="1" applyProtection="1">
      <alignment horizontal="center"/>
      <protection locked="0"/>
    </xf>
    <xf numFmtId="10" fontId="3" fillId="5" borderId="3" xfId="0" applyNumberFormat="1" applyFont="1" applyFill="1" applyBorder="1" applyAlignment="1" applyProtection="1">
      <alignment horizontal="center"/>
      <protection locked="0"/>
    </xf>
    <xf numFmtId="37" fontId="3" fillId="5" borderId="0" xfId="0" applyFont="1" applyFill="1"/>
    <xf numFmtId="41" fontId="2" fillId="5" borderId="0" xfId="0" applyNumberFormat="1" applyFont="1" applyFill="1"/>
    <xf numFmtId="37" fontId="3" fillId="5" borderId="2" xfId="0" applyFont="1" applyFill="1" applyBorder="1"/>
    <xf numFmtId="37" fontId="4" fillId="5" borderId="2" xfId="0" applyFont="1" applyFill="1" applyBorder="1"/>
    <xf numFmtId="41" fontId="3" fillId="5" borderId="2" xfId="0" applyNumberFormat="1" applyFont="1" applyFill="1" applyBorder="1" applyProtection="1">
      <protection locked="0"/>
    </xf>
    <xf numFmtId="10" fontId="3" fillId="5" borderId="2" xfId="0" applyNumberFormat="1" applyFont="1" applyFill="1" applyBorder="1" applyProtection="1">
      <protection locked="0"/>
    </xf>
    <xf numFmtId="41" fontId="4" fillId="5" borderId="0" xfId="0" applyNumberFormat="1" applyFont="1" applyFill="1"/>
    <xf numFmtId="165" fontId="3" fillId="5" borderId="0" xfId="0" applyNumberFormat="1" applyFont="1" applyFill="1" applyAlignment="1">
      <alignment horizontal="left"/>
    </xf>
    <xf numFmtId="2" fontId="3" fillId="0" borderId="0" xfId="7" quotePrefix="1" applyNumberFormat="1" applyFont="1" applyFill="1"/>
    <xf numFmtId="37" fontId="6" fillId="0" borderId="0" xfId="0" quotePrefix="1" applyFont="1" applyFill="1"/>
    <xf numFmtId="10" fontId="6" fillId="0" borderId="2" xfId="0" quotePrefix="1" applyNumberFormat="1" applyFont="1" applyFill="1" applyBorder="1" applyAlignment="1">
      <alignment horizontal="center"/>
    </xf>
    <xf numFmtId="41" fontId="4" fillId="0" borderId="8" xfId="0" applyNumberFormat="1" applyFont="1" applyFill="1" applyBorder="1" applyAlignment="1">
      <alignment horizontal="center"/>
    </xf>
    <xf numFmtId="41" fontId="4" fillId="0" borderId="9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41" fontId="6" fillId="0" borderId="10" xfId="0" applyNumberFormat="1" applyFont="1" applyFill="1" applyBorder="1" applyAlignment="1">
      <alignment horizontal="center"/>
    </xf>
    <xf numFmtId="41" fontId="4" fillId="0" borderId="9" xfId="0" applyNumberFormat="1" applyFont="1" applyFill="1" applyBorder="1"/>
    <xf numFmtId="41" fontId="6" fillId="0" borderId="11" xfId="0" applyNumberFormat="1" applyFont="1" applyFill="1" applyBorder="1"/>
    <xf numFmtId="37" fontId="2" fillId="0" borderId="0" xfId="6" applyNumberFormat="1" applyFont="1" applyFill="1"/>
    <xf numFmtId="39" fontId="2" fillId="0" borderId="0" xfId="6" applyNumberFormat="1" applyFont="1" applyFill="1"/>
    <xf numFmtId="42" fontId="2" fillId="0" borderId="12" xfId="6" applyNumberFormat="1" applyFont="1" applyFill="1" applyBorder="1"/>
    <xf numFmtId="10" fontId="1" fillId="0" borderId="0" xfId="0" applyNumberFormat="1" applyFont="1" applyFill="1" applyAlignment="1">
      <alignment horizontal="center"/>
    </xf>
    <xf numFmtId="41" fontId="1" fillId="0" borderId="3" xfId="0" applyNumberFormat="1" applyFont="1" applyFill="1" applyBorder="1" applyAlignment="1" applyProtection="1">
      <alignment horizontal="center"/>
      <protection locked="0"/>
    </xf>
    <xf numFmtId="10" fontId="1" fillId="0" borderId="0" xfId="0" applyNumberFormat="1" applyFont="1" applyFill="1"/>
    <xf numFmtId="10" fontId="1" fillId="0" borderId="2" xfId="0" applyNumberFormat="1" applyFont="1" applyFill="1" applyBorder="1"/>
    <xf numFmtId="37" fontId="12" fillId="2" borderId="0" xfId="0" applyFont="1" applyAlignment="1">
      <alignment horizontal="left"/>
    </xf>
    <xf numFmtId="37" fontId="8" fillId="0" borderId="0" xfId="0" applyFont="1" applyFill="1"/>
    <xf numFmtId="41" fontId="10" fillId="0" borderId="0" xfId="0" applyNumberFormat="1" applyFont="1" applyFill="1"/>
  </cellXfs>
  <cellStyles count="9">
    <cellStyle name="Comma" xfId="1" builtinId="3"/>
    <cellStyle name="Comma 2" xfId="2" xr:uid="{D6AF142D-C911-49AC-AB83-603F300BCFE4}"/>
    <cellStyle name="Currency 2" xfId="3" xr:uid="{1150DE18-1C76-4520-BA88-1671395BD533}"/>
    <cellStyle name="Normal" xfId="0" builtinId="0"/>
    <cellStyle name="Normal 2" xfId="4" xr:uid="{994A7B95-E09C-49B7-9D13-2FA0F73A1629}"/>
    <cellStyle name="Normal 3" xfId="5" xr:uid="{02F40E3B-AE07-44AC-8754-F224C1F728C2}"/>
    <cellStyle name="Normal_B" xfId="6" xr:uid="{12DEE285-F168-4A58-A5FE-372EDC0B816B}"/>
    <cellStyle name="Normal_C" xfId="7" xr:uid="{1599AD40-937C-4935-972E-73EA113B1733}"/>
    <cellStyle name="Normal_tav01" xfId="8" xr:uid="{8DDC9BC5-2D12-47F4-9D20-FFEAA48A9B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7CA0-97DA-40E1-BAFB-5B98237D91AF}">
  <sheetPr codeName="Sheet9"/>
  <dimension ref="A1:IG78"/>
  <sheetViews>
    <sheetView tabSelected="1" showOutlineSymbols="0" view="pageBreakPreview" zoomScaleNormal="100" zoomScaleSheetLayoutView="100" workbookViewId="0">
      <selection activeCell="D16" sqref="D16"/>
    </sheetView>
  </sheetViews>
  <sheetFormatPr defaultColWidth="8.7109375" defaultRowHeight="14.25" x14ac:dyDescent="0.2"/>
  <cols>
    <col min="1" max="1" width="49.85546875" style="6" customWidth="1"/>
    <col min="2" max="2" width="18.140625" style="6" customWidth="1"/>
    <col min="3" max="3" width="15.7109375" style="6" customWidth="1"/>
    <col min="4" max="4" width="18.140625" style="6" bestFit="1" customWidth="1"/>
    <col min="5" max="5" width="11.42578125" style="6" bestFit="1" customWidth="1"/>
    <col min="6" max="6" width="15.140625" style="29" bestFit="1" customWidth="1"/>
    <col min="7" max="7" width="3.7109375" style="26" customWidth="1"/>
    <col min="8" max="16384" width="8.7109375" style="6"/>
  </cols>
  <sheetData>
    <row r="1" spans="1:241" ht="15" x14ac:dyDescent="0.25">
      <c r="A1" s="1" t="s">
        <v>160</v>
      </c>
      <c r="B1" s="2"/>
      <c r="C1" s="2"/>
      <c r="D1" s="2"/>
      <c r="E1" s="3"/>
      <c r="F1" s="27"/>
      <c r="G1" s="21"/>
      <c r="H1" s="5"/>
      <c r="I1" s="5"/>
      <c r="J1" s="5"/>
      <c r="K1" s="5"/>
    </row>
    <row r="2" spans="1:241" ht="15" x14ac:dyDescent="0.25">
      <c r="A2" s="1" t="s">
        <v>161</v>
      </c>
      <c r="B2" s="2"/>
      <c r="C2" s="2"/>
      <c r="D2" s="2"/>
      <c r="E2" s="3"/>
      <c r="F2" s="27"/>
      <c r="G2" s="21"/>
      <c r="H2" s="5"/>
      <c r="I2" s="5"/>
      <c r="J2" s="5"/>
      <c r="K2" s="5"/>
    </row>
    <row r="3" spans="1:241" ht="15" x14ac:dyDescent="0.25">
      <c r="A3" s="1" t="s">
        <v>162</v>
      </c>
      <c r="B3" s="2"/>
      <c r="C3" s="2"/>
      <c r="D3" s="2"/>
      <c r="E3" s="3"/>
      <c r="F3" s="27"/>
      <c r="G3" s="21"/>
      <c r="H3" s="5"/>
      <c r="I3" s="5"/>
      <c r="J3" s="5"/>
      <c r="K3" s="5"/>
    </row>
    <row r="4" spans="1:241" ht="15" x14ac:dyDescent="0.25">
      <c r="A4" s="1" t="s">
        <v>163</v>
      </c>
      <c r="B4" s="7"/>
      <c r="C4" s="7"/>
      <c r="D4" s="7"/>
      <c r="E4" s="3"/>
      <c r="F4" s="27"/>
      <c r="G4" s="22"/>
      <c r="H4" s="5"/>
      <c r="I4" s="5"/>
      <c r="J4" s="5"/>
      <c r="K4" s="5"/>
    </row>
    <row r="5" spans="1:241" ht="14.1" customHeight="1" x14ac:dyDescent="0.2">
      <c r="A5" s="8"/>
      <c r="C5" s="11" t="s">
        <v>88</v>
      </c>
      <c r="D5" s="11"/>
      <c r="E5" s="10"/>
      <c r="F5" s="28"/>
      <c r="G5" s="23"/>
    </row>
    <row r="6" spans="1:241" x14ac:dyDescent="0.2">
      <c r="A6" s="8"/>
      <c r="B6" s="11" t="s">
        <v>79</v>
      </c>
      <c r="C6" s="55" t="s">
        <v>8</v>
      </c>
      <c r="D6" s="55" t="s">
        <v>8</v>
      </c>
      <c r="E6" s="8"/>
      <c r="G6" s="23"/>
    </row>
    <row r="7" spans="1:241" x14ac:dyDescent="0.2">
      <c r="A7" s="12" t="s">
        <v>80</v>
      </c>
      <c r="B7" s="11" t="s">
        <v>8</v>
      </c>
      <c r="C7" s="55" t="s">
        <v>6</v>
      </c>
      <c r="D7" s="55" t="s">
        <v>6</v>
      </c>
      <c r="E7" s="13" t="s">
        <v>81</v>
      </c>
      <c r="F7" s="12"/>
      <c r="G7" s="24"/>
    </row>
    <row r="8" spans="1:241" ht="15" thickBot="1" x14ac:dyDescent="0.25">
      <c r="A8" s="45" t="s">
        <v>82</v>
      </c>
      <c r="B8" s="54" t="s">
        <v>83</v>
      </c>
      <c r="C8" s="56" t="s">
        <v>95</v>
      </c>
      <c r="D8" s="56" t="s">
        <v>91</v>
      </c>
      <c r="E8" s="46" t="s">
        <v>18</v>
      </c>
      <c r="F8" s="47" t="s">
        <v>7</v>
      </c>
      <c r="G8" s="25"/>
    </row>
    <row r="9" spans="1:241" x14ac:dyDescent="0.2">
      <c r="A9" s="8"/>
      <c r="B9" s="9"/>
      <c r="C9" s="9"/>
      <c r="D9" s="9"/>
      <c r="E9" s="10"/>
      <c r="F9" s="28"/>
      <c r="G9" s="23"/>
    </row>
    <row r="10" spans="1:241" x14ac:dyDescent="0.2">
      <c r="A10" s="4" t="s">
        <v>84</v>
      </c>
      <c r="B10" s="28">
        <v>0</v>
      </c>
      <c r="C10" s="28">
        <v>0</v>
      </c>
      <c r="D10" s="28">
        <v>0</v>
      </c>
      <c r="E10" s="10">
        <v>19.399999999999999</v>
      </c>
      <c r="F10" s="30">
        <v>0</v>
      </c>
      <c r="G10" s="23"/>
    </row>
    <row r="11" spans="1:241" x14ac:dyDescent="0.2">
      <c r="A11" s="4" t="s">
        <v>85</v>
      </c>
      <c r="B11" s="28">
        <v>50427513318</v>
      </c>
      <c r="C11" s="28">
        <v>913913184</v>
      </c>
      <c r="D11" s="28">
        <v>49513600134</v>
      </c>
      <c r="E11" s="10">
        <v>38.799999999999997</v>
      </c>
      <c r="F11" s="28">
        <v>192112771</v>
      </c>
      <c r="G11" s="23"/>
    </row>
    <row r="12" spans="1:241" x14ac:dyDescent="0.2">
      <c r="A12" s="4" t="s">
        <v>86</v>
      </c>
      <c r="B12" s="28">
        <v>53917526281</v>
      </c>
      <c r="C12" s="28">
        <v>1156464289</v>
      </c>
      <c r="D12" s="28">
        <v>52761061992</v>
      </c>
      <c r="E12" s="10">
        <v>77.599999999999994</v>
      </c>
      <c r="F12" s="28">
        <v>409425840</v>
      </c>
      <c r="G12" s="23"/>
    </row>
    <row r="13" spans="1:241" x14ac:dyDescent="0.2">
      <c r="A13" s="4" t="s">
        <v>87</v>
      </c>
      <c r="B13" s="28">
        <v>17945762577</v>
      </c>
      <c r="C13" s="28">
        <v>957733820</v>
      </c>
      <c r="D13" s="28">
        <v>16988028757</v>
      </c>
      <c r="E13" s="10">
        <v>77.599999999999994</v>
      </c>
      <c r="F13" s="28">
        <v>131827101</v>
      </c>
      <c r="G13" s="23"/>
    </row>
    <row r="14" spans="1:241" x14ac:dyDescent="0.2">
      <c r="A14" s="8"/>
      <c r="B14" s="76"/>
      <c r="C14" s="76"/>
      <c r="D14" s="76"/>
      <c r="E14" s="10"/>
      <c r="F14" s="76"/>
      <c r="G14" s="23"/>
    </row>
    <row r="15" spans="1:241" ht="15" thickBot="1" x14ac:dyDescent="0.25">
      <c r="A15" s="9" t="s">
        <v>77</v>
      </c>
      <c r="B15" s="77">
        <v>122290802176</v>
      </c>
      <c r="C15" s="77">
        <v>3028111293</v>
      </c>
      <c r="D15" s="77">
        <v>119262690883</v>
      </c>
      <c r="E15" s="9"/>
      <c r="F15" s="28">
        <v>733365712</v>
      </c>
      <c r="G15" s="23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</row>
    <row r="16" spans="1:241" ht="20.100000000000001" customHeight="1" thickTop="1" x14ac:dyDescent="0.2">
      <c r="A16" s="8"/>
      <c r="B16" s="9"/>
      <c r="C16" s="9"/>
      <c r="D16" s="9"/>
      <c r="E16" s="10"/>
      <c r="F16" s="28"/>
      <c r="G16" s="23"/>
    </row>
    <row r="17" spans="1:7" ht="15" x14ac:dyDescent="0.25">
      <c r="A17" s="74" t="s">
        <v>120</v>
      </c>
      <c r="B17" s="9"/>
      <c r="C17" s="9"/>
      <c r="D17" s="9"/>
      <c r="E17" s="10"/>
      <c r="F17" s="29">
        <v>623360859</v>
      </c>
      <c r="G17" s="9"/>
    </row>
    <row r="18" spans="1:7" x14ac:dyDescent="0.2">
      <c r="A18" s="73" t="s">
        <v>112</v>
      </c>
      <c r="B18" s="9"/>
      <c r="C18" s="9"/>
      <c r="D18" s="9"/>
      <c r="E18" s="10"/>
      <c r="F18" s="28"/>
      <c r="G18" s="23"/>
    </row>
    <row r="19" spans="1:7" ht="20.100000000000001" customHeight="1" x14ac:dyDescent="0.2">
      <c r="A19" s="73" t="s">
        <v>136</v>
      </c>
      <c r="B19" s="9"/>
      <c r="C19" s="9"/>
      <c r="D19" s="9"/>
      <c r="E19" s="10"/>
      <c r="F19" s="28">
        <v>29334630</v>
      </c>
      <c r="G19" s="9"/>
    </row>
    <row r="20" spans="1:7" x14ac:dyDescent="0.2">
      <c r="A20" s="73" t="s">
        <v>113</v>
      </c>
      <c r="B20" s="9"/>
      <c r="C20" s="9"/>
      <c r="D20" s="9"/>
      <c r="E20" s="10"/>
      <c r="F20" s="28">
        <v>13196387</v>
      </c>
      <c r="G20" s="9"/>
    </row>
    <row r="21" spans="1:7" ht="17.25" customHeight="1" x14ac:dyDescent="0.2">
      <c r="A21" s="85" t="s">
        <v>114</v>
      </c>
      <c r="F21" s="29">
        <v>691488</v>
      </c>
      <c r="G21" s="23"/>
    </row>
    <row r="22" spans="1:7" ht="15.75" hidden="1" customHeight="1" x14ac:dyDescent="0.2">
      <c r="A22" s="85" t="s">
        <v>142</v>
      </c>
      <c r="F22" s="29">
        <v>0</v>
      </c>
      <c r="G22" s="23"/>
    </row>
    <row r="23" spans="1:7" ht="15.75" customHeight="1" x14ac:dyDescent="0.2">
      <c r="A23" s="85" t="s">
        <v>150</v>
      </c>
      <c r="F23" s="29">
        <v>6372004</v>
      </c>
      <c r="G23" s="23"/>
    </row>
    <row r="24" spans="1:7" ht="15.75" hidden="1" customHeight="1" x14ac:dyDescent="0.2">
      <c r="A24" s="85"/>
      <c r="G24" s="23"/>
    </row>
    <row r="25" spans="1:7" ht="15.75" hidden="1" customHeight="1" x14ac:dyDescent="0.2">
      <c r="A25" s="85" t="s">
        <v>151</v>
      </c>
      <c r="F25" s="29">
        <v>0</v>
      </c>
      <c r="G25" s="23"/>
    </row>
    <row r="26" spans="1:7" ht="16.5" customHeight="1" x14ac:dyDescent="0.2">
      <c r="A26" s="85" t="s">
        <v>152</v>
      </c>
      <c r="F26" s="29">
        <v>6517194</v>
      </c>
      <c r="G26" s="23"/>
    </row>
    <row r="27" spans="1:7" ht="16.5" customHeight="1" x14ac:dyDescent="0.2">
      <c r="A27" s="85" t="s">
        <v>153</v>
      </c>
      <c r="F27" s="29">
        <v>446188</v>
      </c>
      <c r="G27" s="23"/>
    </row>
    <row r="28" spans="1:7" ht="15" x14ac:dyDescent="0.25">
      <c r="A28" s="75" t="s">
        <v>157</v>
      </c>
      <c r="B28" s="9"/>
      <c r="C28" s="9"/>
      <c r="D28" s="9"/>
      <c r="E28" s="10"/>
      <c r="F28" s="31">
        <v>566802968</v>
      </c>
      <c r="G28" s="23"/>
    </row>
    <row r="29" spans="1:7" x14ac:dyDescent="0.2">
      <c r="A29" s="73" t="s">
        <v>156</v>
      </c>
      <c r="B29" s="9"/>
      <c r="C29" s="9"/>
      <c r="D29" s="9"/>
      <c r="E29" s="10"/>
      <c r="F29" s="87">
        <v>592781390</v>
      </c>
      <c r="G29" s="23"/>
    </row>
    <row r="30" spans="1:7" ht="15.75" thickBot="1" x14ac:dyDescent="0.3">
      <c r="A30" s="74" t="s">
        <v>149</v>
      </c>
      <c r="B30" s="135"/>
      <c r="C30" s="135"/>
      <c r="D30" s="135"/>
      <c r="E30" s="136"/>
      <c r="F30" s="137">
        <v>-25978422</v>
      </c>
      <c r="G30" s="23"/>
    </row>
    <row r="31" spans="1:7" ht="15" thickTop="1" x14ac:dyDescent="0.2">
      <c r="A31" s="8" t="s">
        <v>78</v>
      </c>
      <c r="B31" s="9"/>
      <c r="C31" s="9"/>
      <c r="D31" s="9"/>
      <c r="E31" s="10"/>
      <c r="F31" s="28"/>
      <c r="G31" s="23"/>
    </row>
    <row r="32" spans="1:7" x14ac:dyDescent="0.2">
      <c r="A32" s="33">
        <v>45755</v>
      </c>
      <c r="B32" s="9"/>
      <c r="C32" s="9"/>
      <c r="D32" s="9"/>
      <c r="E32" s="10"/>
      <c r="F32" s="28"/>
      <c r="G32" s="23"/>
    </row>
    <row r="33" spans="1:7" x14ac:dyDescent="0.2">
      <c r="A33" s="73" t="s">
        <v>158</v>
      </c>
      <c r="B33" s="9"/>
      <c r="C33" s="9"/>
      <c r="D33" s="9"/>
      <c r="E33" s="10"/>
      <c r="F33" s="28"/>
      <c r="G33" s="23"/>
    </row>
    <row r="34" spans="1:7" x14ac:dyDescent="0.2">
      <c r="F34" s="28"/>
    </row>
    <row r="35" spans="1:7" x14ac:dyDescent="0.2">
      <c r="F35" s="28"/>
    </row>
    <row r="36" spans="1:7" x14ac:dyDescent="0.2">
      <c r="F36" s="28"/>
    </row>
    <row r="37" spans="1:7" x14ac:dyDescent="0.2">
      <c r="F37" s="28"/>
    </row>
    <row r="38" spans="1:7" x14ac:dyDescent="0.2">
      <c r="F38" s="28"/>
    </row>
    <row r="39" spans="1:7" x14ac:dyDescent="0.2">
      <c r="F39" s="28"/>
    </row>
    <row r="40" spans="1:7" x14ac:dyDescent="0.2">
      <c r="F40" s="28"/>
    </row>
    <row r="41" spans="1:7" x14ac:dyDescent="0.2">
      <c r="F41" s="28"/>
    </row>
    <row r="42" spans="1:7" x14ac:dyDescent="0.2">
      <c r="F42" s="28"/>
    </row>
    <row r="43" spans="1:7" x14ac:dyDescent="0.2">
      <c r="F43" s="28"/>
    </row>
    <row r="44" spans="1:7" x14ac:dyDescent="0.2">
      <c r="F44" s="28"/>
    </row>
    <row r="45" spans="1:7" x14ac:dyDescent="0.2">
      <c r="F45" s="28"/>
    </row>
    <row r="46" spans="1:7" x14ac:dyDescent="0.2">
      <c r="F46" s="28"/>
    </row>
    <row r="47" spans="1:7" x14ac:dyDescent="0.2">
      <c r="F47" s="28"/>
    </row>
    <row r="48" spans="1:7" x14ac:dyDescent="0.2">
      <c r="F48" s="28"/>
    </row>
    <row r="49" spans="6:6" x14ac:dyDescent="0.2">
      <c r="F49" s="28"/>
    </row>
    <row r="50" spans="6:6" x14ac:dyDescent="0.2">
      <c r="F50" s="28"/>
    </row>
    <row r="51" spans="6:6" x14ac:dyDescent="0.2">
      <c r="F51" s="28"/>
    </row>
    <row r="52" spans="6:6" x14ac:dyDescent="0.2">
      <c r="F52" s="28"/>
    </row>
    <row r="53" spans="6:6" x14ac:dyDescent="0.2">
      <c r="F53" s="28"/>
    </row>
    <row r="54" spans="6:6" x14ac:dyDescent="0.2">
      <c r="F54" s="28"/>
    </row>
    <row r="55" spans="6:6" x14ac:dyDescent="0.2">
      <c r="F55" s="28"/>
    </row>
    <row r="56" spans="6:6" x14ac:dyDescent="0.2">
      <c r="F56" s="28"/>
    </row>
    <row r="57" spans="6:6" x14ac:dyDescent="0.2">
      <c r="F57" s="28"/>
    </row>
    <row r="58" spans="6:6" x14ac:dyDescent="0.2">
      <c r="F58" s="28"/>
    </row>
    <row r="59" spans="6:6" x14ac:dyDescent="0.2">
      <c r="F59" s="28"/>
    </row>
    <row r="60" spans="6:6" x14ac:dyDescent="0.2">
      <c r="F60" s="28"/>
    </row>
    <row r="61" spans="6:6" x14ac:dyDescent="0.2">
      <c r="F61" s="28"/>
    </row>
    <row r="62" spans="6:6" x14ac:dyDescent="0.2">
      <c r="F62" s="28"/>
    </row>
    <row r="63" spans="6:6" x14ac:dyDescent="0.2">
      <c r="F63" s="28"/>
    </row>
    <row r="64" spans="6:6" x14ac:dyDescent="0.2">
      <c r="F64" s="28"/>
    </row>
    <row r="65" spans="6:6" x14ac:dyDescent="0.2">
      <c r="F65" s="28"/>
    </row>
    <row r="66" spans="6:6" x14ac:dyDescent="0.2">
      <c r="F66" s="28"/>
    </row>
    <row r="67" spans="6:6" x14ac:dyDescent="0.2">
      <c r="F67" s="28"/>
    </row>
    <row r="68" spans="6:6" x14ac:dyDescent="0.2">
      <c r="F68" s="28"/>
    </row>
    <row r="69" spans="6:6" x14ac:dyDescent="0.2">
      <c r="F69" s="28"/>
    </row>
    <row r="70" spans="6:6" x14ac:dyDescent="0.2">
      <c r="F70" s="28"/>
    </row>
    <row r="71" spans="6:6" x14ac:dyDescent="0.2">
      <c r="F71" s="28"/>
    </row>
    <row r="72" spans="6:6" x14ac:dyDescent="0.2">
      <c r="F72" s="28"/>
    </row>
    <row r="73" spans="6:6" x14ac:dyDescent="0.2">
      <c r="F73" s="28"/>
    </row>
    <row r="74" spans="6:6" x14ac:dyDescent="0.2">
      <c r="F74" s="28"/>
    </row>
    <row r="75" spans="6:6" x14ac:dyDescent="0.2">
      <c r="F75" s="28"/>
    </row>
    <row r="76" spans="6:6" x14ac:dyDescent="0.2">
      <c r="F76" s="28"/>
    </row>
    <row r="77" spans="6:6" x14ac:dyDescent="0.2">
      <c r="F77" s="28"/>
    </row>
    <row r="78" spans="6:6" x14ac:dyDescent="0.2">
      <c r="F78" s="28"/>
    </row>
  </sheetData>
  <pageMargins left="1" right="0.5" top="0.25" bottom="0.25" header="0.25" footer="0.25"/>
  <pageSetup scale="70" orientation="portrait" r:id="rId1"/>
  <headerFooter alignWithMargins="0">
    <oddFooter xml:space="preserve">&amp;C
- &amp;P -&amp;"Arial,Bold"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B84B-331F-4328-963A-986E36CD31C7}">
  <sheetPr codeName="Sheet7"/>
  <dimension ref="A1:ET66"/>
  <sheetViews>
    <sheetView showOutlineSymbols="0" view="pageBreakPreview" zoomScale="85" zoomScaleNormal="75" zoomScaleSheetLayoutView="85" workbookViewId="0">
      <pane xSplit="1" ySplit="7" topLeftCell="B35" activePane="bottomRight" state="frozen"/>
      <selection activeCell="D16" sqref="D16"/>
      <selection pane="topRight" activeCell="D16" sqref="D16"/>
      <selection pane="bottomLeft" activeCell="D16" sqref="D16"/>
      <selection pane="bottomRight" activeCell="D16" sqref="D16"/>
    </sheetView>
  </sheetViews>
  <sheetFormatPr defaultColWidth="12.7109375" defaultRowHeight="12.75" x14ac:dyDescent="0.2"/>
  <cols>
    <col min="1" max="1" width="14.85546875" style="17" customWidth="1"/>
    <col min="2" max="4" width="11" style="36" bestFit="1" customWidth="1"/>
    <col min="5" max="5" width="12.140625" style="36" bestFit="1" customWidth="1"/>
    <col min="6" max="6" width="16.140625" style="36" bestFit="1" customWidth="1"/>
    <col min="7" max="7" width="13.42578125" style="36" bestFit="1" customWidth="1"/>
    <col min="8" max="8" width="16.140625" style="36" bestFit="1" customWidth="1"/>
    <col min="9" max="9" width="12.7109375" style="36" bestFit="1" customWidth="1"/>
    <col min="10" max="10" width="16.140625" style="36" bestFit="1" customWidth="1"/>
    <col min="11" max="11" width="14.85546875" style="36" bestFit="1" customWidth="1"/>
    <col min="12" max="12" width="16.140625" style="36" bestFit="1" customWidth="1"/>
    <col min="13" max="13" width="13.85546875" style="36" customWidth="1"/>
    <col min="14" max="14" width="16.5703125" style="36" bestFit="1" customWidth="1"/>
    <col min="15" max="15" width="13.85546875" style="36" bestFit="1" customWidth="1"/>
    <col min="16" max="16" width="16.5703125" style="36" bestFit="1" customWidth="1"/>
    <col min="17" max="17" width="12.7109375" style="36" customWidth="1"/>
    <col min="18" max="18" width="17.28515625" style="36" bestFit="1" customWidth="1"/>
    <col min="19" max="19" width="14.42578125" style="36" bestFit="1" customWidth="1"/>
    <col min="20" max="20" width="17.28515625" style="36" bestFit="1" customWidth="1"/>
    <col min="21" max="21" width="13.42578125" style="36" bestFit="1" customWidth="1"/>
    <col min="22" max="22" width="13.140625" style="53" bestFit="1" customWidth="1"/>
    <col min="23" max="23" width="14" style="36" bestFit="1" customWidth="1"/>
    <col min="24" max="24" width="16.28515625" style="36" bestFit="1" customWidth="1"/>
    <col min="25" max="25" width="16" style="36" bestFit="1" customWidth="1"/>
    <col min="26" max="26" width="10.5703125" style="20" customWidth="1"/>
    <col min="27" max="27" width="15.7109375" style="36" bestFit="1" customWidth="1"/>
    <col min="28" max="28" width="13.42578125" style="36" bestFit="1" customWidth="1"/>
    <col min="29" max="29" width="12.28515625" style="36" bestFit="1" customWidth="1"/>
    <col min="30" max="30" width="16.85546875" style="96" bestFit="1" customWidth="1"/>
    <col min="31" max="31" width="13.42578125" style="36" bestFit="1" customWidth="1"/>
    <col min="32" max="32" width="13.85546875" style="36" bestFit="1" customWidth="1"/>
    <col min="33" max="33" width="13.28515625" style="36" bestFit="1" customWidth="1"/>
    <col min="34" max="34" width="9.140625" style="20" bestFit="1" customWidth="1"/>
    <col min="35" max="16384" width="12.7109375" style="17"/>
  </cols>
  <sheetData>
    <row r="1" spans="1:150" x14ac:dyDescent="0.2">
      <c r="A1" s="142" t="s">
        <v>164</v>
      </c>
      <c r="B1" s="35"/>
      <c r="C1" s="35"/>
      <c r="D1" s="35"/>
      <c r="E1" s="35"/>
      <c r="F1" s="35"/>
      <c r="G1" s="35"/>
      <c r="H1" s="35"/>
      <c r="I1" s="100"/>
      <c r="J1" s="100"/>
      <c r="K1" s="100"/>
      <c r="L1" s="100"/>
      <c r="M1" s="100"/>
      <c r="N1" s="100"/>
      <c r="O1" s="100"/>
      <c r="P1" s="100"/>
      <c r="Q1" s="100"/>
      <c r="R1" s="35"/>
      <c r="S1" s="35"/>
      <c r="T1" s="35"/>
      <c r="U1" s="35"/>
      <c r="V1" s="38"/>
      <c r="W1" s="35"/>
      <c r="X1" s="35"/>
      <c r="Y1" s="35"/>
      <c r="Z1" s="97"/>
      <c r="AA1" s="35"/>
      <c r="AB1" s="35"/>
      <c r="AC1" s="101"/>
      <c r="AD1" s="92"/>
      <c r="AE1" s="40"/>
      <c r="AF1" s="40"/>
      <c r="AG1" s="40"/>
      <c r="AH1" s="43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</row>
    <row r="2" spans="1:150" ht="15.95" customHeight="1" x14ac:dyDescent="0.2">
      <c r="A2" s="143" t="s">
        <v>165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8"/>
      <c r="W2" s="34"/>
      <c r="X2" s="38"/>
      <c r="Y2" s="38"/>
      <c r="Z2" s="138"/>
      <c r="AA2" s="34"/>
      <c r="AB2" s="34"/>
      <c r="AC2" s="34"/>
      <c r="AD2" s="93"/>
      <c r="AE2" s="41"/>
      <c r="AF2" s="41"/>
      <c r="AG2" s="41"/>
      <c r="AH2" s="19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</row>
    <row r="3" spans="1:150" ht="15.95" customHeight="1" x14ac:dyDescent="0.2">
      <c r="A3" s="143" t="s">
        <v>163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8"/>
      <c r="W3" s="34"/>
      <c r="X3" s="38" t="s">
        <v>123</v>
      </c>
      <c r="Y3" s="38" t="s">
        <v>89</v>
      </c>
      <c r="Z3" s="138" t="s">
        <v>0</v>
      </c>
      <c r="AA3" s="34"/>
      <c r="AB3" s="34"/>
      <c r="AC3" s="34"/>
      <c r="AD3" s="93"/>
      <c r="AE3" s="41"/>
      <c r="AF3" s="41"/>
      <c r="AG3" s="41"/>
      <c r="AH3" s="19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</row>
    <row r="4" spans="1:150" ht="13.5" thickBot="1" x14ac:dyDescent="0.25">
      <c r="A4" s="143"/>
      <c r="B4" s="37" t="s">
        <v>84</v>
      </c>
      <c r="C4" s="37"/>
      <c r="D4" s="37"/>
      <c r="E4" s="37"/>
      <c r="F4" s="37" t="s">
        <v>85</v>
      </c>
      <c r="G4" s="37"/>
      <c r="H4" s="37" t="s">
        <v>85</v>
      </c>
      <c r="I4" s="72"/>
      <c r="J4" s="37" t="s">
        <v>86</v>
      </c>
      <c r="K4" s="37"/>
      <c r="L4" s="37"/>
      <c r="M4" s="37"/>
      <c r="N4" s="37" t="s">
        <v>87</v>
      </c>
      <c r="O4" s="37"/>
      <c r="P4" s="37"/>
      <c r="Q4" s="37"/>
      <c r="R4" s="38" t="s">
        <v>3</v>
      </c>
      <c r="S4" s="38" t="s">
        <v>77</v>
      </c>
      <c r="T4" s="38" t="s">
        <v>3</v>
      </c>
      <c r="W4" s="38" t="s">
        <v>5</v>
      </c>
      <c r="X4" s="38" t="s">
        <v>124</v>
      </c>
      <c r="Y4" s="38" t="s">
        <v>90</v>
      </c>
      <c r="Z4" s="138" t="s">
        <v>6</v>
      </c>
      <c r="AA4" s="38" t="s">
        <v>129</v>
      </c>
      <c r="AB4" s="53" t="s">
        <v>93</v>
      </c>
      <c r="AC4" s="53"/>
      <c r="AD4" s="93"/>
      <c r="AE4" s="42" t="s">
        <v>1</v>
      </c>
      <c r="AF4" s="42" t="s">
        <v>144</v>
      </c>
      <c r="AG4" s="41"/>
      <c r="AH4" s="19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</row>
    <row r="5" spans="1:150" x14ac:dyDescent="0.2">
      <c r="A5" s="14"/>
      <c r="B5" s="38" t="s">
        <v>79</v>
      </c>
      <c r="C5" s="38" t="s">
        <v>8</v>
      </c>
      <c r="D5" s="38" t="s">
        <v>8</v>
      </c>
      <c r="E5" s="38" t="s">
        <v>2</v>
      </c>
      <c r="F5" s="38" t="s">
        <v>79</v>
      </c>
      <c r="G5" s="38" t="s">
        <v>8</v>
      </c>
      <c r="H5" s="38" t="s">
        <v>8</v>
      </c>
      <c r="I5" s="38" t="s">
        <v>2</v>
      </c>
      <c r="J5" s="38" t="s">
        <v>79</v>
      </c>
      <c r="K5" s="38" t="s">
        <v>8</v>
      </c>
      <c r="L5" s="38" t="s">
        <v>8</v>
      </c>
      <c r="M5" s="38" t="s">
        <v>2</v>
      </c>
      <c r="N5" s="38" t="s">
        <v>79</v>
      </c>
      <c r="O5" s="38" t="s">
        <v>8</v>
      </c>
      <c r="P5" s="38" t="s">
        <v>8</v>
      </c>
      <c r="Q5" s="38" t="s">
        <v>2</v>
      </c>
      <c r="R5" s="38" t="s">
        <v>10</v>
      </c>
      <c r="S5" s="38" t="s">
        <v>8</v>
      </c>
      <c r="T5" s="38" t="s">
        <v>10</v>
      </c>
      <c r="U5" s="38" t="s">
        <v>4</v>
      </c>
      <c r="V5" s="38" t="s">
        <v>128</v>
      </c>
      <c r="W5" s="38" t="s">
        <v>122</v>
      </c>
      <c r="X5" s="38" t="s">
        <v>126</v>
      </c>
      <c r="Y5" s="38" t="s">
        <v>92</v>
      </c>
      <c r="Z5" s="138" t="s">
        <v>13</v>
      </c>
      <c r="AA5" s="38" t="s">
        <v>130</v>
      </c>
      <c r="AB5" s="38" t="s">
        <v>96</v>
      </c>
      <c r="AC5" s="38" t="s">
        <v>139</v>
      </c>
      <c r="AD5" s="78"/>
      <c r="AE5" s="42" t="s">
        <v>7</v>
      </c>
      <c r="AF5" s="42" t="s">
        <v>7</v>
      </c>
      <c r="AG5" s="41"/>
      <c r="AH5" s="19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</row>
    <row r="6" spans="1:150" x14ac:dyDescent="0.2">
      <c r="A6" s="14"/>
      <c r="B6" s="38" t="s">
        <v>8</v>
      </c>
      <c r="C6" s="38" t="s">
        <v>6</v>
      </c>
      <c r="D6" s="38" t="s">
        <v>6</v>
      </c>
      <c r="E6" s="38" t="s">
        <v>9</v>
      </c>
      <c r="F6" s="38" t="s">
        <v>8</v>
      </c>
      <c r="G6" s="38" t="s">
        <v>6</v>
      </c>
      <c r="H6" s="38" t="s">
        <v>6</v>
      </c>
      <c r="I6" s="38" t="s">
        <v>9</v>
      </c>
      <c r="J6" s="38" t="s">
        <v>8</v>
      </c>
      <c r="K6" s="38" t="s">
        <v>6</v>
      </c>
      <c r="L6" s="38" t="s">
        <v>6</v>
      </c>
      <c r="M6" s="38" t="s">
        <v>9</v>
      </c>
      <c r="N6" s="38" t="s">
        <v>8</v>
      </c>
      <c r="O6" s="38" t="s">
        <v>6</v>
      </c>
      <c r="P6" s="38" t="s">
        <v>6</v>
      </c>
      <c r="Q6" s="38" t="s">
        <v>9</v>
      </c>
      <c r="R6" s="38" t="s">
        <v>17</v>
      </c>
      <c r="S6" s="38" t="s">
        <v>17</v>
      </c>
      <c r="T6" s="38" t="s">
        <v>17</v>
      </c>
      <c r="U6" s="38" t="s">
        <v>11</v>
      </c>
      <c r="V6" s="38" t="s">
        <v>7</v>
      </c>
      <c r="W6" s="38" t="s">
        <v>7</v>
      </c>
      <c r="X6" s="38" t="s">
        <v>125</v>
      </c>
      <c r="Y6" s="38" t="s">
        <v>127</v>
      </c>
      <c r="Z6" s="138" t="s">
        <v>15</v>
      </c>
      <c r="AA6" s="38" t="s">
        <v>6</v>
      </c>
      <c r="AB6" s="38" t="s">
        <v>97</v>
      </c>
      <c r="AC6" s="38" t="s">
        <v>140</v>
      </c>
      <c r="AD6" s="94" t="s">
        <v>7</v>
      </c>
      <c r="AE6" s="42" t="s">
        <v>14</v>
      </c>
      <c r="AF6" s="42" t="s">
        <v>14</v>
      </c>
      <c r="AG6" s="41"/>
      <c r="AH6" s="44" t="s">
        <v>15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</row>
    <row r="7" spans="1:150" ht="13.5" thickBot="1" x14ac:dyDescent="0.25">
      <c r="A7" s="50" t="s">
        <v>16</v>
      </c>
      <c r="B7" s="49" t="s">
        <v>6</v>
      </c>
      <c r="C7" s="49" t="s">
        <v>95</v>
      </c>
      <c r="D7" s="49" t="s">
        <v>91</v>
      </c>
      <c r="E7" s="60" t="s">
        <v>108</v>
      </c>
      <c r="F7" s="49" t="s">
        <v>6</v>
      </c>
      <c r="G7" s="49" t="s">
        <v>95</v>
      </c>
      <c r="H7" s="49" t="s">
        <v>91</v>
      </c>
      <c r="I7" s="60" t="s">
        <v>109</v>
      </c>
      <c r="J7" s="49" t="s">
        <v>6</v>
      </c>
      <c r="K7" s="49" t="s">
        <v>95</v>
      </c>
      <c r="L7" s="49" t="s">
        <v>91</v>
      </c>
      <c r="M7" s="60" t="s">
        <v>110</v>
      </c>
      <c r="N7" s="49" t="s">
        <v>6</v>
      </c>
      <c r="O7" s="49" t="s">
        <v>95</v>
      </c>
      <c r="P7" s="49" t="s">
        <v>91</v>
      </c>
      <c r="Q7" s="60" t="s">
        <v>110</v>
      </c>
      <c r="R7" s="49" t="s">
        <v>105</v>
      </c>
      <c r="S7" s="49" t="s">
        <v>95</v>
      </c>
      <c r="T7" s="49" t="s">
        <v>91</v>
      </c>
      <c r="U7" s="49" t="s">
        <v>9</v>
      </c>
      <c r="V7" s="49" t="s">
        <v>121</v>
      </c>
      <c r="W7" s="49" t="s">
        <v>121</v>
      </c>
      <c r="X7" s="99" t="s">
        <v>134</v>
      </c>
      <c r="Y7" s="49" t="s">
        <v>12</v>
      </c>
      <c r="Z7" s="139" t="s">
        <v>155</v>
      </c>
      <c r="AA7" s="49" t="s">
        <v>13</v>
      </c>
      <c r="AB7" s="49" t="s">
        <v>94</v>
      </c>
      <c r="AC7" s="49" t="s">
        <v>141</v>
      </c>
      <c r="AD7" s="91" t="s">
        <v>14</v>
      </c>
      <c r="AE7" s="51" t="s">
        <v>154</v>
      </c>
      <c r="AF7" s="51" t="s">
        <v>155</v>
      </c>
      <c r="AG7" s="51" t="s">
        <v>19</v>
      </c>
      <c r="AH7" s="52" t="s">
        <v>20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</row>
    <row r="8" spans="1:150" ht="18" customHeight="1" x14ac:dyDescent="0.2">
      <c r="A8" s="14" t="s">
        <v>22</v>
      </c>
      <c r="B8" s="34">
        <v>0</v>
      </c>
      <c r="C8" s="34">
        <v>0</v>
      </c>
      <c r="D8" s="34">
        <v>0</v>
      </c>
      <c r="E8" s="34">
        <v>0</v>
      </c>
      <c r="F8" s="34">
        <v>397238904</v>
      </c>
      <c r="G8" s="34">
        <v>0</v>
      </c>
      <c r="H8" s="34">
        <v>397238904</v>
      </c>
      <c r="I8" s="34">
        <v>1541287</v>
      </c>
      <c r="J8" s="34">
        <v>602705594</v>
      </c>
      <c r="K8" s="48">
        <v>0</v>
      </c>
      <c r="L8" s="34">
        <v>602705594</v>
      </c>
      <c r="M8" s="34">
        <v>4676995</v>
      </c>
      <c r="N8" s="34">
        <v>87386672</v>
      </c>
      <c r="O8" s="48">
        <v>0</v>
      </c>
      <c r="P8" s="34">
        <v>87386672</v>
      </c>
      <c r="Q8" s="34">
        <v>678121</v>
      </c>
      <c r="R8" s="34">
        <v>1087331170</v>
      </c>
      <c r="S8" s="34">
        <v>0</v>
      </c>
      <c r="T8" s="34">
        <v>1087331170</v>
      </c>
      <c r="U8" s="34">
        <v>6896403</v>
      </c>
      <c r="V8" s="18">
        <v>0.85</v>
      </c>
      <c r="W8" s="34">
        <v>5861943</v>
      </c>
      <c r="X8" s="34">
        <v>275856</v>
      </c>
      <c r="Y8" s="34">
        <v>6620547</v>
      </c>
      <c r="Z8" s="140">
        <v>0.02</v>
      </c>
      <c r="AA8" s="34">
        <v>132411</v>
      </c>
      <c r="AB8" s="34">
        <v>0</v>
      </c>
      <c r="AC8" s="34">
        <v>0</v>
      </c>
      <c r="AD8" s="93">
        <v>5453676</v>
      </c>
      <c r="AE8" s="41">
        <v>5449811</v>
      </c>
      <c r="AF8" s="41">
        <v>5453676</v>
      </c>
      <c r="AG8" s="41">
        <v>3865</v>
      </c>
      <c r="AH8" s="19">
        <v>6.9999999999999999E-4</v>
      </c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</row>
    <row r="9" spans="1:150" x14ac:dyDescent="0.2">
      <c r="A9" s="14" t="s">
        <v>23</v>
      </c>
      <c r="B9" s="34">
        <v>0</v>
      </c>
      <c r="C9" s="34">
        <v>0</v>
      </c>
      <c r="D9" s="34">
        <v>0</v>
      </c>
      <c r="E9" s="34">
        <v>0</v>
      </c>
      <c r="F9" s="34">
        <v>5926447958</v>
      </c>
      <c r="G9" s="34">
        <v>67973930</v>
      </c>
      <c r="H9" s="34">
        <v>5858474028</v>
      </c>
      <c r="I9" s="34">
        <v>22730879</v>
      </c>
      <c r="J9" s="34">
        <v>2618883090</v>
      </c>
      <c r="K9" s="48">
        <v>170888070</v>
      </c>
      <c r="L9" s="34">
        <v>2447995020</v>
      </c>
      <c r="M9" s="34">
        <v>18996441</v>
      </c>
      <c r="N9" s="34">
        <v>631947689</v>
      </c>
      <c r="O9" s="48">
        <v>16321923</v>
      </c>
      <c r="P9" s="34">
        <v>615625766</v>
      </c>
      <c r="Q9" s="34">
        <v>4777256</v>
      </c>
      <c r="R9" s="34">
        <v>9177278737</v>
      </c>
      <c r="S9" s="34">
        <v>255183923</v>
      </c>
      <c r="T9" s="34">
        <v>8922094814</v>
      </c>
      <c r="U9" s="34">
        <v>46504576</v>
      </c>
      <c r="V9" s="18">
        <v>0.85</v>
      </c>
      <c r="W9" s="34">
        <v>39528890</v>
      </c>
      <c r="X9" s="34">
        <v>1860183</v>
      </c>
      <c r="Y9" s="34">
        <v>44644393</v>
      </c>
      <c r="Z9" s="140">
        <v>0.02</v>
      </c>
      <c r="AA9" s="34">
        <v>892888</v>
      </c>
      <c r="AB9" s="34">
        <v>691488</v>
      </c>
      <c r="AC9" s="34">
        <v>0</v>
      </c>
      <c r="AD9" s="93">
        <v>36084331</v>
      </c>
      <c r="AE9" s="41">
        <v>34458918</v>
      </c>
      <c r="AF9" s="41">
        <v>36084331</v>
      </c>
      <c r="AG9" s="41">
        <v>1625413</v>
      </c>
      <c r="AH9" s="19">
        <v>4.7199999999999999E-2</v>
      </c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</row>
    <row r="10" spans="1:150" x14ac:dyDescent="0.2">
      <c r="A10" s="14" t="s">
        <v>24</v>
      </c>
      <c r="B10" s="34">
        <v>0</v>
      </c>
      <c r="C10" s="34">
        <v>0</v>
      </c>
      <c r="D10" s="34">
        <v>0</v>
      </c>
      <c r="E10" s="34">
        <v>0</v>
      </c>
      <c r="F10" s="34">
        <v>306084516</v>
      </c>
      <c r="G10" s="34">
        <v>0</v>
      </c>
      <c r="H10" s="34">
        <v>306084516</v>
      </c>
      <c r="I10" s="34">
        <v>1187608</v>
      </c>
      <c r="J10" s="34">
        <v>662271245</v>
      </c>
      <c r="K10" s="48">
        <v>0</v>
      </c>
      <c r="L10" s="34">
        <v>662271245</v>
      </c>
      <c r="M10" s="34">
        <v>5139225</v>
      </c>
      <c r="N10" s="34">
        <v>78624953</v>
      </c>
      <c r="O10" s="48">
        <v>0</v>
      </c>
      <c r="P10" s="34">
        <v>78624953</v>
      </c>
      <c r="Q10" s="34">
        <v>610130</v>
      </c>
      <c r="R10" s="34">
        <v>1046980714</v>
      </c>
      <c r="S10" s="34">
        <v>0</v>
      </c>
      <c r="T10" s="34">
        <v>1046980714</v>
      </c>
      <c r="U10" s="34">
        <v>6936963</v>
      </c>
      <c r="V10" s="18">
        <v>0.85</v>
      </c>
      <c r="W10" s="34">
        <v>5896419</v>
      </c>
      <c r="X10" s="34">
        <v>277479</v>
      </c>
      <c r="Y10" s="34">
        <v>6659484</v>
      </c>
      <c r="Z10" s="140">
        <v>0.02</v>
      </c>
      <c r="AA10" s="34">
        <v>133190</v>
      </c>
      <c r="AB10" s="34">
        <v>0</v>
      </c>
      <c r="AC10" s="34">
        <v>0</v>
      </c>
      <c r="AD10" s="93">
        <v>5485750</v>
      </c>
      <c r="AE10" s="41">
        <v>5446419</v>
      </c>
      <c r="AF10" s="41">
        <v>5485750</v>
      </c>
      <c r="AG10" s="41">
        <v>39331</v>
      </c>
      <c r="AH10" s="19">
        <v>7.1999999999999998E-3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</row>
    <row r="11" spans="1:150" x14ac:dyDescent="0.2">
      <c r="A11" s="14" t="s">
        <v>25</v>
      </c>
      <c r="B11" s="34">
        <v>0</v>
      </c>
      <c r="C11" s="34">
        <v>0</v>
      </c>
      <c r="D11" s="34">
        <v>0</v>
      </c>
      <c r="E11" s="34">
        <v>0</v>
      </c>
      <c r="F11" s="34">
        <v>322856992</v>
      </c>
      <c r="G11" s="34">
        <v>0</v>
      </c>
      <c r="H11" s="34">
        <v>322856992</v>
      </c>
      <c r="I11" s="34">
        <v>1252685</v>
      </c>
      <c r="J11" s="34">
        <v>431858950</v>
      </c>
      <c r="K11" s="48">
        <v>0</v>
      </c>
      <c r="L11" s="34">
        <v>431858950</v>
      </c>
      <c r="M11" s="34">
        <v>3351225</v>
      </c>
      <c r="N11" s="34">
        <v>63378898</v>
      </c>
      <c r="O11" s="48">
        <v>0</v>
      </c>
      <c r="P11" s="34">
        <v>63378898</v>
      </c>
      <c r="Q11" s="34">
        <v>491820</v>
      </c>
      <c r="R11" s="34">
        <v>818094840</v>
      </c>
      <c r="S11" s="34">
        <v>0</v>
      </c>
      <c r="T11" s="34">
        <v>818094840</v>
      </c>
      <c r="U11" s="34">
        <v>5095730</v>
      </c>
      <c r="V11" s="18">
        <v>0.85</v>
      </c>
      <c r="W11" s="34">
        <v>4331371</v>
      </c>
      <c r="X11" s="34">
        <v>203829</v>
      </c>
      <c r="Y11" s="34">
        <v>4891901</v>
      </c>
      <c r="Z11" s="140">
        <v>0.02</v>
      </c>
      <c r="AA11" s="34">
        <v>97838</v>
      </c>
      <c r="AB11" s="34">
        <v>0</v>
      </c>
      <c r="AC11" s="34">
        <v>0</v>
      </c>
      <c r="AD11" s="93">
        <v>4029704</v>
      </c>
      <c r="AE11" s="41">
        <v>4023753</v>
      </c>
      <c r="AF11" s="41">
        <v>4029704</v>
      </c>
      <c r="AG11" s="41">
        <v>5951</v>
      </c>
      <c r="AH11" s="19">
        <v>1.5E-3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</row>
    <row r="12" spans="1:150" x14ac:dyDescent="0.2">
      <c r="A12" s="14" t="s">
        <v>26</v>
      </c>
      <c r="B12" s="34">
        <v>0</v>
      </c>
      <c r="C12" s="34">
        <v>0</v>
      </c>
      <c r="D12" s="34">
        <v>0</v>
      </c>
      <c r="E12" s="34">
        <v>0</v>
      </c>
      <c r="F12" s="34">
        <v>408517745</v>
      </c>
      <c r="G12" s="34">
        <v>0</v>
      </c>
      <c r="H12" s="34">
        <v>408517745</v>
      </c>
      <c r="I12" s="34">
        <v>1585049</v>
      </c>
      <c r="J12" s="34">
        <v>646355770</v>
      </c>
      <c r="K12" s="48">
        <v>0</v>
      </c>
      <c r="L12" s="34">
        <v>646355770</v>
      </c>
      <c r="M12" s="34">
        <v>5015721</v>
      </c>
      <c r="N12" s="34">
        <v>476520978</v>
      </c>
      <c r="O12" s="48">
        <v>17082449</v>
      </c>
      <c r="P12" s="34">
        <v>459438529</v>
      </c>
      <c r="Q12" s="34">
        <v>3565243</v>
      </c>
      <c r="R12" s="34">
        <v>1531394493</v>
      </c>
      <c r="S12" s="34">
        <v>17082449</v>
      </c>
      <c r="T12" s="34">
        <v>1514312044</v>
      </c>
      <c r="U12" s="34">
        <v>10166013</v>
      </c>
      <c r="V12" s="18">
        <v>0.85</v>
      </c>
      <c r="W12" s="34">
        <v>8641111</v>
      </c>
      <c r="X12" s="34">
        <v>406641</v>
      </c>
      <c r="Y12" s="34">
        <v>9759372</v>
      </c>
      <c r="Z12" s="140">
        <v>1.7500000000000002E-2</v>
      </c>
      <c r="AA12" s="34">
        <v>170789</v>
      </c>
      <c r="AB12" s="34">
        <v>0</v>
      </c>
      <c r="AC12" s="34">
        <v>0</v>
      </c>
      <c r="AD12" s="93">
        <v>8063681</v>
      </c>
      <c r="AE12" s="41">
        <v>12365951</v>
      </c>
      <c r="AF12" s="41">
        <v>8063681</v>
      </c>
      <c r="AG12" s="41">
        <v>-4302270</v>
      </c>
      <c r="AH12" s="19">
        <v>-0.34789999999999999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</row>
    <row r="13" spans="1:150" ht="18" customHeight="1" x14ac:dyDescent="0.2">
      <c r="A13" s="14" t="s">
        <v>27</v>
      </c>
      <c r="B13" s="34">
        <v>0</v>
      </c>
      <c r="C13" s="34">
        <v>0</v>
      </c>
      <c r="D13" s="34">
        <v>0</v>
      </c>
      <c r="E13" s="34">
        <v>0</v>
      </c>
      <c r="F13" s="34">
        <v>1869839835</v>
      </c>
      <c r="G13" s="34">
        <v>5863160</v>
      </c>
      <c r="H13" s="34">
        <v>1863976675</v>
      </c>
      <c r="I13" s="34">
        <v>7232229</v>
      </c>
      <c r="J13" s="34">
        <v>1303737272</v>
      </c>
      <c r="K13" s="48">
        <v>21787183</v>
      </c>
      <c r="L13" s="34">
        <v>1281950089</v>
      </c>
      <c r="M13" s="34">
        <v>9947933</v>
      </c>
      <c r="N13" s="34">
        <v>1450261163</v>
      </c>
      <c r="O13" s="48">
        <v>105749411</v>
      </c>
      <c r="P13" s="34">
        <v>1344511752</v>
      </c>
      <c r="Q13" s="34">
        <v>10433411</v>
      </c>
      <c r="R13" s="34">
        <v>4623838270</v>
      </c>
      <c r="S13" s="34">
        <v>133399754</v>
      </c>
      <c r="T13" s="34">
        <v>4490438516</v>
      </c>
      <c r="U13" s="34">
        <v>27613573</v>
      </c>
      <c r="V13" s="18">
        <v>0.85</v>
      </c>
      <c r="W13" s="34">
        <v>23471537</v>
      </c>
      <c r="X13" s="34">
        <v>1104543</v>
      </c>
      <c r="Y13" s="34">
        <v>26509030</v>
      </c>
      <c r="Z13" s="140">
        <v>1.2500000000000001E-2</v>
      </c>
      <c r="AA13" s="34">
        <v>331363</v>
      </c>
      <c r="AB13" s="34">
        <v>0</v>
      </c>
      <c r="AC13" s="34">
        <v>0</v>
      </c>
      <c r="AD13" s="93">
        <v>22035631</v>
      </c>
      <c r="AE13" s="41">
        <v>21819236</v>
      </c>
      <c r="AF13" s="41">
        <v>22035631</v>
      </c>
      <c r="AG13" s="41">
        <v>216395</v>
      </c>
      <c r="AH13" s="19">
        <v>9.9000000000000008E-3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</row>
    <row r="14" spans="1:150" x14ac:dyDescent="0.2">
      <c r="A14" s="14" t="s">
        <v>28</v>
      </c>
      <c r="B14" s="34">
        <v>0</v>
      </c>
      <c r="C14" s="34">
        <v>0</v>
      </c>
      <c r="D14" s="34">
        <v>0</v>
      </c>
      <c r="E14" s="34">
        <v>0</v>
      </c>
      <c r="F14" s="34">
        <v>111783602</v>
      </c>
      <c r="G14" s="34">
        <v>0</v>
      </c>
      <c r="H14" s="34">
        <v>111783602</v>
      </c>
      <c r="I14" s="34">
        <v>433720</v>
      </c>
      <c r="J14" s="34">
        <v>409747224</v>
      </c>
      <c r="K14" s="48">
        <v>0</v>
      </c>
      <c r="L14" s="34">
        <v>409747224</v>
      </c>
      <c r="M14" s="34">
        <v>3179638</v>
      </c>
      <c r="N14" s="34">
        <v>10021819</v>
      </c>
      <c r="O14" s="48">
        <v>0</v>
      </c>
      <c r="P14" s="34">
        <v>10021819</v>
      </c>
      <c r="Q14" s="34">
        <v>77769</v>
      </c>
      <c r="R14" s="34">
        <v>531552645</v>
      </c>
      <c r="S14" s="34">
        <v>0</v>
      </c>
      <c r="T14" s="34">
        <v>531552645</v>
      </c>
      <c r="U14" s="34">
        <v>3691127</v>
      </c>
      <c r="V14" s="18">
        <v>0.85</v>
      </c>
      <c r="W14" s="34">
        <v>3137458</v>
      </c>
      <c r="X14" s="34">
        <v>147645</v>
      </c>
      <c r="Y14" s="34">
        <v>3543482</v>
      </c>
      <c r="Z14" s="140">
        <v>0.02</v>
      </c>
      <c r="AA14" s="34">
        <v>70870</v>
      </c>
      <c r="AB14" s="34">
        <v>0</v>
      </c>
      <c r="AC14" s="34">
        <v>0</v>
      </c>
      <c r="AD14" s="93">
        <v>2918943</v>
      </c>
      <c r="AE14" s="41">
        <v>2821684</v>
      </c>
      <c r="AF14" s="41">
        <v>2918943</v>
      </c>
      <c r="AG14" s="41">
        <v>97259</v>
      </c>
      <c r="AH14" s="19">
        <v>3.4500000000000003E-2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</row>
    <row r="15" spans="1:150" x14ac:dyDescent="0.2">
      <c r="A15" s="14" t="s">
        <v>29</v>
      </c>
      <c r="B15" s="34">
        <v>0</v>
      </c>
      <c r="C15" s="34">
        <v>0</v>
      </c>
      <c r="D15" s="34">
        <v>0</v>
      </c>
      <c r="E15" s="34">
        <v>0</v>
      </c>
      <c r="F15" s="34">
        <v>119504568</v>
      </c>
      <c r="G15" s="34">
        <v>0</v>
      </c>
      <c r="H15" s="34">
        <v>119504568</v>
      </c>
      <c r="I15" s="34">
        <v>463678</v>
      </c>
      <c r="J15" s="34">
        <v>160056402</v>
      </c>
      <c r="K15" s="48">
        <v>0</v>
      </c>
      <c r="L15" s="34">
        <v>160056402</v>
      </c>
      <c r="M15" s="34">
        <v>1242038</v>
      </c>
      <c r="N15" s="34">
        <v>14239601</v>
      </c>
      <c r="O15" s="48">
        <v>0</v>
      </c>
      <c r="P15" s="34">
        <v>14239601</v>
      </c>
      <c r="Q15" s="34">
        <v>110499</v>
      </c>
      <c r="R15" s="34">
        <v>293800571</v>
      </c>
      <c r="S15" s="34">
        <v>0</v>
      </c>
      <c r="T15" s="34">
        <v>293800571</v>
      </c>
      <c r="U15" s="34">
        <v>1816215</v>
      </c>
      <c r="V15" s="18">
        <v>0.85</v>
      </c>
      <c r="W15" s="34">
        <v>1543783</v>
      </c>
      <c r="X15" s="34">
        <v>72649</v>
      </c>
      <c r="Y15" s="34">
        <v>1743566</v>
      </c>
      <c r="Z15" s="140">
        <v>0.02</v>
      </c>
      <c r="AA15" s="34">
        <v>34871</v>
      </c>
      <c r="AB15" s="34">
        <v>0</v>
      </c>
      <c r="AC15" s="34">
        <v>0</v>
      </c>
      <c r="AD15" s="93">
        <v>1436263</v>
      </c>
      <c r="AE15" s="41">
        <v>1403521</v>
      </c>
      <c r="AF15" s="41">
        <v>1436263</v>
      </c>
      <c r="AG15" s="41">
        <v>32742</v>
      </c>
      <c r="AH15" s="19">
        <v>2.3300000000000001E-2</v>
      </c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</row>
    <row r="16" spans="1:150" x14ac:dyDescent="0.2">
      <c r="A16" s="14" t="s">
        <v>30</v>
      </c>
      <c r="B16" s="34">
        <v>0</v>
      </c>
      <c r="C16" s="34">
        <v>0</v>
      </c>
      <c r="D16" s="34">
        <v>0</v>
      </c>
      <c r="E16" s="34">
        <v>0</v>
      </c>
      <c r="F16" s="34">
        <v>186094408</v>
      </c>
      <c r="G16" s="34">
        <v>0</v>
      </c>
      <c r="H16" s="34">
        <v>186094408</v>
      </c>
      <c r="I16" s="34">
        <v>722046</v>
      </c>
      <c r="J16" s="34">
        <v>1395129116</v>
      </c>
      <c r="K16" s="48">
        <v>0</v>
      </c>
      <c r="L16" s="34">
        <v>1395129116</v>
      </c>
      <c r="M16" s="34">
        <v>10826202</v>
      </c>
      <c r="N16" s="34">
        <v>14661689</v>
      </c>
      <c r="O16" s="48">
        <v>0</v>
      </c>
      <c r="P16" s="34">
        <v>14661689</v>
      </c>
      <c r="Q16" s="34">
        <v>113775</v>
      </c>
      <c r="R16" s="34">
        <v>1595885213</v>
      </c>
      <c r="S16" s="34">
        <v>0</v>
      </c>
      <c r="T16" s="34">
        <v>1595885213</v>
      </c>
      <c r="U16" s="34">
        <v>11662023</v>
      </c>
      <c r="V16" s="18">
        <v>0.85</v>
      </c>
      <c r="W16" s="34">
        <v>9912720</v>
      </c>
      <c r="X16" s="34">
        <v>466481</v>
      </c>
      <c r="Y16" s="34">
        <v>11195542</v>
      </c>
      <c r="Z16" s="140">
        <v>1.2500000000000001E-2</v>
      </c>
      <c r="AA16" s="34">
        <v>139944</v>
      </c>
      <c r="AB16" s="34">
        <v>0</v>
      </c>
      <c r="AC16" s="34">
        <v>0</v>
      </c>
      <c r="AD16" s="93">
        <v>9306295</v>
      </c>
      <c r="AE16" s="41">
        <v>11216295</v>
      </c>
      <c r="AF16" s="41">
        <v>9306295</v>
      </c>
      <c r="AG16" s="41">
        <v>-1910000</v>
      </c>
      <c r="AH16" s="19">
        <v>-0.17030000000000001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</row>
    <row r="17" spans="1:150" x14ac:dyDescent="0.2">
      <c r="A17" s="14" t="s">
        <v>31</v>
      </c>
      <c r="B17" s="34">
        <v>0</v>
      </c>
      <c r="C17" s="34">
        <v>0</v>
      </c>
      <c r="D17" s="34">
        <v>0</v>
      </c>
      <c r="E17" s="34">
        <v>0</v>
      </c>
      <c r="F17" s="34">
        <v>729769318</v>
      </c>
      <c r="G17" s="34">
        <v>160900</v>
      </c>
      <c r="H17" s="34">
        <v>729608418</v>
      </c>
      <c r="I17" s="34">
        <v>2830881</v>
      </c>
      <c r="J17" s="34">
        <v>801097609</v>
      </c>
      <c r="K17" s="48">
        <v>2775780</v>
      </c>
      <c r="L17" s="34">
        <v>798321829</v>
      </c>
      <c r="M17" s="34">
        <v>6194977</v>
      </c>
      <c r="N17" s="34">
        <v>290698589</v>
      </c>
      <c r="O17" s="48">
        <v>1361318</v>
      </c>
      <c r="P17" s="34">
        <v>289337271</v>
      </c>
      <c r="Q17" s="34">
        <v>2245257</v>
      </c>
      <c r="R17" s="34">
        <v>1821565516</v>
      </c>
      <c r="S17" s="34">
        <v>4297998</v>
      </c>
      <c r="T17" s="34">
        <v>1817267518</v>
      </c>
      <c r="U17" s="34">
        <v>11271115</v>
      </c>
      <c r="V17" s="18">
        <v>0.85</v>
      </c>
      <c r="W17" s="34">
        <v>9580448</v>
      </c>
      <c r="X17" s="34">
        <v>450845</v>
      </c>
      <c r="Y17" s="34">
        <v>10820270</v>
      </c>
      <c r="Z17" s="140">
        <v>0.02</v>
      </c>
      <c r="AA17" s="34">
        <v>216405</v>
      </c>
      <c r="AB17" s="34">
        <v>0</v>
      </c>
      <c r="AC17" s="34">
        <v>0</v>
      </c>
      <c r="AD17" s="93">
        <v>8913198</v>
      </c>
      <c r="AE17" s="41">
        <v>8560745</v>
      </c>
      <c r="AF17" s="41">
        <v>8913198</v>
      </c>
      <c r="AG17" s="41">
        <v>352453</v>
      </c>
      <c r="AH17" s="19">
        <v>4.1200000000000001E-2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</row>
    <row r="18" spans="1:150" ht="18" customHeight="1" x14ac:dyDescent="0.2">
      <c r="A18" s="14" t="s">
        <v>32</v>
      </c>
      <c r="B18" s="34">
        <v>0</v>
      </c>
      <c r="C18" s="34">
        <v>0</v>
      </c>
      <c r="D18" s="34">
        <v>0</v>
      </c>
      <c r="E18" s="34">
        <v>0</v>
      </c>
      <c r="F18" s="34">
        <v>156369550</v>
      </c>
      <c r="G18" s="34">
        <v>0</v>
      </c>
      <c r="H18" s="34">
        <v>156369550</v>
      </c>
      <c r="I18" s="34">
        <v>606714</v>
      </c>
      <c r="J18" s="34">
        <v>232603532</v>
      </c>
      <c r="K18" s="48">
        <v>0</v>
      </c>
      <c r="L18" s="34">
        <v>232603532</v>
      </c>
      <c r="M18" s="34">
        <v>1805003</v>
      </c>
      <c r="N18" s="34">
        <v>34254262</v>
      </c>
      <c r="O18" s="48">
        <v>0</v>
      </c>
      <c r="P18" s="34">
        <v>34254262</v>
      </c>
      <c r="Q18" s="34">
        <v>265813</v>
      </c>
      <c r="R18" s="34">
        <v>423227344</v>
      </c>
      <c r="S18" s="34">
        <v>0</v>
      </c>
      <c r="T18" s="34">
        <v>423227344</v>
      </c>
      <c r="U18" s="34">
        <v>2677530</v>
      </c>
      <c r="V18" s="18">
        <v>0.85</v>
      </c>
      <c r="W18" s="34">
        <v>2275901</v>
      </c>
      <c r="X18" s="34">
        <v>107101</v>
      </c>
      <c r="Y18" s="34">
        <v>2570429</v>
      </c>
      <c r="Z18" s="140">
        <v>0.02</v>
      </c>
      <c r="AA18" s="34">
        <v>51409</v>
      </c>
      <c r="AB18" s="34">
        <v>0</v>
      </c>
      <c r="AC18" s="34">
        <v>0</v>
      </c>
      <c r="AD18" s="93">
        <v>2117391</v>
      </c>
      <c r="AE18" s="41">
        <v>2133473</v>
      </c>
      <c r="AF18" s="41">
        <v>2117391</v>
      </c>
      <c r="AG18" s="41">
        <v>-16082</v>
      </c>
      <c r="AH18" s="19">
        <v>-7.4999999999999997E-3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</row>
    <row r="19" spans="1:150" x14ac:dyDescent="0.2">
      <c r="A19" s="14" t="s">
        <v>33</v>
      </c>
      <c r="B19" s="34">
        <v>0</v>
      </c>
      <c r="C19" s="34">
        <v>0</v>
      </c>
      <c r="D19" s="34">
        <v>0</v>
      </c>
      <c r="E19" s="34">
        <v>0</v>
      </c>
      <c r="F19" s="34">
        <v>308876458</v>
      </c>
      <c r="G19" s="34">
        <v>0</v>
      </c>
      <c r="H19" s="34">
        <v>308876458</v>
      </c>
      <c r="I19" s="34">
        <v>1198441</v>
      </c>
      <c r="J19" s="34">
        <v>969999313</v>
      </c>
      <c r="K19" s="48">
        <v>0</v>
      </c>
      <c r="L19" s="34">
        <v>969999313</v>
      </c>
      <c r="M19" s="34">
        <v>7527195</v>
      </c>
      <c r="N19" s="34">
        <v>53259177</v>
      </c>
      <c r="O19" s="48">
        <v>0</v>
      </c>
      <c r="P19" s="34">
        <v>53259177</v>
      </c>
      <c r="Q19" s="34">
        <v>413291</v>
      </c>
      <c r="R19" s="34">
        <v>1332134948</v>
      </c>
      <c r="S19" s="34">
        <v>0</v>
      </c>
      <c r="T19" s="34">
        <v>1332134948</v>
      </c>
      <c r="U19" s="34">
        <v>9138927</v>
      </c>
      <c r="V19" s="18">
        <v>0.85</v>
      </c>
      <c r="W19" s="34">
        <v>7768088</v>
      </c>
      <c r="X19" s="34">
        <v>365557</v>
      </c>
      <c r="Y19" s="34">
        <v>8773370</v>
      </c>
      <c r="Z19" s="140">
        <v>0.02</v>
      </c>
      <c r="AA19" s="34">
        <v>175467</v>
      </c>
      <c r="AB19" s="34">
        <v>0</v>
      </c>
      <c r="AC19" s="34">
        <v>0</v>
      </c>
      <c r="AD19" s="93">
        <v>7227064</v>
      </c>
      <c r="AE19" s="41">
        <v>6445580</v>
      </c>
      <c r="AF19" s="41">
        <v>7227064</v>
      </c>
      <c r="AG19" s="41">
        <v>781484</v>
      </c>
      <c r="AH19" s="19">
        <v>0.1212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</row>
    <row r="20" spans="1:150" x14ac:dyDescent="0.2">
      <c r="A20" s="14" t="s">
        <v>34</v>
      </c>
      <c r="B20" s="34">
        <v>0</v>
      </c>
      <c r="C20" s="34">
        <v>0</v>
      </c>
      <c r="D20" s="34">
        <v>0</v>
      </c>
      <c r="E20" s="34">
        <v>0</v>
      </c>
      <c r="F20" s="34">
        <v>1178422602</v>
      </c>
      <c r="G20" s="34">
        <v>311366240</v>
      </c>
      <c r="H20" s="34">
        <v>867056362</v>
      </c>
      <c r="I20" s="34">
        <v>3364179</v>
      </c>
      <c r="J20" s="34">
        <v>876495227</v>
      </c>
      <c r="K20" s="48">
        <v>133930780</v>
      </c>
      <c r="L20" s="34">
        <v>742564447</v>
      </c>
      <c r="M20" s="34">
        <v>5762300</v>
      </c>
      <c r="N20" s="34">
        <v>330169751</v>
      </c>
      <c r="O20" s="48">
        <v>20207096</v>
      </c>
      <c r="P20" s="34">
        <v>309962655</v>
      </c>
      <c r="Q20" s="34">
        <v>2405310</v>
      </c>
      <c r="R20" s="34">
        <v>2385087580</v>
      </c>
      <c r="S20" s="34">
        <v>465504116</v>
      </c>
      <c r="T20" s="34">
        <v>1919583464</v>
      </c>
      <c r="U20" s="34">
        <v>11531789</v>
      </c>
      <c r="V20" s="18">
        <v>0.85</v>
      </c>
      <c r="W20" s="34">
        <v>9802021</v>
      </c>
      <c r="X20" s="34">
        <v>461272</v>
      </c>
      <c r="Y20" s="34">
        <v>11070517</v>
      </c>
      <c r="Z20" s="140">
        <v>0.02</v>
      </c>
      <c r="AA20" s="34">
        <v>221410</v>
      </c>
      <c r="AB20" s="34">
        <v>0</v>
      </c>
      <c r="AC20" s="34">
        <v>0</v>
      </c>
      <c r="AD20" s="93">
        <v>9119339</v>
      </c>
      <c r="AE20" s="41">
        <v>9125785</v>
      </c>
      <c r="AF20" s="41">
        <v>9119339</v>
      </c>
      <c r="AG20" s="41">
        <v>-6446</v>
      </c>
      <c r="AH20" s="19">
        <v>-6.9999999999999999E-4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</row>
    <row r="21" spans="1:150" x14ac:dyDescent="0.2">
      <c r="A21" s="14" t="s">
        <v>35</v>
      </c>
      <c r="B21" s="34">
        <v>0</v>
      </c>
      <c r="C21" s="34">
        <v>0</v>
      </c>
      <c r="D21" s="34">
        <v>0</v>
      </c>
      <c r="E21" s="34">
        <v>0</v>
      </c>
      <c r="F21" s="34">
        <v>946677450</v>
      </c>
      <c r="G21" s="34">
        <v>0</v>
      </c>
      <c r="H21" s="34">
        <v>946677450</v>
      </c>
      <c r="I21" s="34">
        <v>3673109</v>
      </c>
      <c r="J21" s="34">
        <v>639280616</v>
      </c>
      <c r="K21" s="48">
        <v>0</v>
      </c>
      <c r="L21" s="34">
        <v>639280616</v>
      </c>
      <c r="M21" s="34">
        <v>4960818</v>
      </c>
      <c r="N21" s="34">
        <v>53952536</v>
      </c>
      <c r="O21" s="48">
        <v>0</v>
      </c>
      <c r="P21" s="34">
        <v>53952536</v>
      </c>
      <c r="Q21" s="34">
        <v>418672</v>
      </c>
      <c r="R21" s="34">
        <v>1639910602</v>
      </c>
      <c r="S21" s="34">
        <v>0</v>
      </c>
      <c r="T21" s="34">
        <v>1639910602</v>
      </c>
      <c r="U21" s="34">
        <v>9052599</v>
      </c>
      <c r="V21" s="18">
        <v>0.85</v>
      </c>
      <c r="W21" s="34">
        <v>7694709</v>
      </c>
      <c r="X21" s="34">
        <v>362104</v>
      </c>
      <c r="Y21" s="34">
        <v>8690495</v>
      </c>
      <c r="Z21" s="140">
        <v>0.02</v>
      </c>
      <c r="AA21" s="34">
        <v>173810</v>
      </c>
      <c r="AB21" s="34">
        <v>0</v>
      </c>
      <c r="AC21" s="34">
        <v>0</v>
      </c>
      <c r="AD21" s="93">
        <v>7158795</v>
      </c>
      <c r="AE21" s="41">
        <v>6705098</v>
      </c>
      <c r="AF21" s="41">
        <v>7158795</v>
      </c>
      <c r="AG21" s="41">
        <v>453697</v>
      </c>
      <c r="AH21" s="19">
        <v>6.7699999999999996E-2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</row>
    <row r="22" spans="1:150" x14ac:dyDescent="0.2">
      <c r="A22" s="14" t="s">
        <v>36</v>
      </c>
      <c r="B22" s="34">
        <v>0</v>
      </c>
      <c r="C22" s="34">
        <v>0</v>
      </c>
      <c r="D22" s="34">
        <v>0</v>
      </c>
      <c r="E22" s="34">
        <v>0</v>
      </c>
      <c r="F22" s="34">
        <v>509764310</v>
      </c>
      <c r="G22" s="34">
        <v>0</v>
      </c>
      <c r="H22" s="34">
        <v>509764310</v>
      </c>
      <c r="I22" s="34">
        <v>1977886</v>
      </c>
      <c r="J22" s="34">
        <v>492752128</v>
      </c>
      <c r="K22" s="48">
        <v>0</v>
      </c>
      <c r="L22" s="34">
        <v>492752128</v>
      </c>
      <c r="M22" s="34">
        <v>3823757</v>
      </c>
      <c r="N22" s="34">
        <v>345415068</v>
      </c>
      <c r="O22" s="48">
        <v>0</v>
      </c>
      <c r="P22" s="34">
        <v>345415068</v>
      </c>
      <c r="Q22" s="34">
        <v>2680421</v>
      </c>
      <c r="R22" s="34">
        <v>1347931506</v>
      </c>
      <c r="S22" s="34">
        <v>0</v>
      </c>
      <c r="T22" s="34">
        <v>1347931506</v>
      </c>
      <c r="U22" s="34">
        <v>8482064</v>
      </c>
      <c r="V22" s="18">
        <v>0.85</v>
      </c>
      <c r="W22" s="34">
        <v>7209754</v>
      </c>
      <c r="X22" s="34">
        <v>339283</v>
      </c>
      <c r="Y22" s="34">
        <v>8142781</v>
      </c>
      <c r="Z22" s="140">
        <v>0.02</v>
      </c>
      <c r="AA22" s="34">
        <v>162856</v>
      </c>
      <c r="AB22" s="34">
        <v>0</v>
      </c>
      <c r="AC22" s="34">
        <v>0</v>
      </c>
      <c r="AD22" s="93">
        <v>6707615</v>
      </c>
      <c r="AE22" s="41">
        <v>6398155</v>
      </c>
      <c r="AF22" s="41">
        <v>6707615</v>
      </c>
      <c r="AG22" s="41">
        <v>309460</v>
      </c>
      <c r="AH22" s="19">
        <v>4.8399999999999999E-2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</row>
    <row r="23" spans="1:150" ht="18" customHeight="1" x14ac:dyDescent="0.2">
      <c r="A23" s="14" t="s">
        <v>37</v>
      </c>
      <c r="B23" s="34">
        <v>0</v>
      </c>
      <c r="C23" s="34">
        <v>0</v>
      </c>
      <c r="D23" s="34">
        <v>0</v>
      </c>
      <c r="E23" s="34">
        <v>0</v>
      </c>
      <c r="F23" s="34">
        <v>584227164</v>
      </c>
      <c r="G23" s="34">
        <v>0</v>
      </c>
      <c r="H23" s="34">
        <v>584227164</v>
      </c>
      <c r="I23" s="34">
        <v>2266801</v>
      </c>
      <c r="J23" s="34">
        <v>459241552</v>
      </c>
      <c r="K23" s="48">
        <v>0</v>
      </c>
      <c r="L23" s="34">
        <v>459241552</v>
      </c>
      <c r="M23" s="34">
        <v>3563714</v>
      </c>
      <c r="N23" s="34">
        <v>143904289</v>
      </c>
      <c r="O23" s="48">
        <v>0</v>
      </c>
      <c r="P23" s="34">
        <v>143904289</v>
      </c>
      <c r="Q23" s="34">
        <v>1116697</v>
      </c>
      <c r="R23" s="34">
        <v>1187373005</v>
      </c>
      <c r="S23" s="34">
        <v>0</v>
      </c>
      <c r="T23" s="34">
        <v>1187373005</v>
      </c>
      <c r="U23" s="34">
        <v>6947212</v>
      </c>
      <c r="V23" s="18">
        <v>0.85</v>
      </c>
      <c r="W23" s="34">
        <v>5905130</v>
      </c>
      <c r="X23" s="34">
        <v>277888</v>
      </c>
      <c r="Y23" s="34">
        <v>6669324</v>
      </c>
      <c r="Z23" s="140">
        <v>1.9E-2</v>
      </c>
      <c r="AA23" s="34">
        <v>126717</v>
      </c>
      <c r="AB23" s="34">
        <v>0</v>
      </c>
      <c r="AC23" s="34">
        <v>0</v>
      </c>
      <c r="AD23" s="93">
        <v>5500525</v>
      </c>
      <c r="AE23" s="41">
        <v>5364298</v>
      </c>
      <c r="AF23" s="41">
        <v>5500525</v>
      </c>
      <c r="AG23" s="41">
        <v>136227</v>
      </c>
      <c r="AH23" s="19">
        <v>2.5399999999999999E-2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</row>
    <row r="24" spans="1:150" x14ac:dyDescent="0.2">
      <c r="A24" s="14" t="s">
        <v>38</v>
      </c>
      <c r="B24" s="34">
        <v>0</v>
      </c>
      <c r="C24" s="34">
        <v>0</v>
      </c>
      <c r="D24" s="34">
        <v>0</v>
      </c>
      <c r="E24" s="34">
        <v>0</v>
      </c>
      <c r="F24" s="34">
        <v>1890287674</v>
      </c>
      <c r="G24" s="34">
        <v>79383350</v>
      </c>
      <c r="H24" s="34">
        <v>1810904324</v>
      </c>
      <c r="I24" s="34">
        <v>7026309</v>
      </c>
      <c r="J24" s="34">
        <v>1784202736</v>
      </c>
      <c r="K24" s="48">
        <v>18482538</v>
      </c>
      <c r="L24" s="34">
        <v>1765720198</v>
      </c>
      <c r="M24" s="34">
        <v>13701989</v>
      </c>
      <c r="N24" s="34">
        <v>1391571414</v>
      </c>
      <c r="O24" s="48">
        <v>295211902</v>
      </c>
      <c r="P24" s="34">
        <v>1096359512</v>
      </c>
      <c r="Q24" s="34">
        <v>8507750</v>
      </c>
      <c r="R24" s="34">
        <v>5066061824</v>
      </c>
      <c r="S24" s="34">
        <v>393077790</v>
      </c>
      <c r="T24" s="34">
        <v>4672984034</v>
      </c>
      <c r="U24" s="34">
        <v>29236048</v>
      </c>
      <c r="V24" s="18">
        <v>0.85</v>
      </c>
      <c r="W24" s="34">
        <v>24850641</v>
      </c>
      <c r="X24" s="34">
        <v>1169442</v>
      </c>
      <c r="Y24" s="34">
        <v>28066606</v>
      </c>
      <c r="Z24" s="140">
        <v>0.02</v>
      </c>
      <c r="AA24" s="34">
        <v>561332</v>
      </c>
      <c r="AB24" s="34">
        <v>0</v>
      </c>
      <c r="AC24" s="34">
        <v>0</v>
      </c>
      <c r="AD24" s="93">
        <v>23119867</v>
      </c>
      <c r="AE24" s="41">
        <v>28178795</v>
      </c>
      <c r="AF24" s="41">
        <v>23119867</v>
      </c>
      <c r="AG24" s="41">
        <v>-5058928</v>
      </c>
      <c r="AH24" s="19">
        <v>-0.17949999999999999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</row>
    <row r="25" spans="1:150" x14ac:dyDescent="0.2">
      <c r="A25" s="14" t="s">
        <v>39</v>
      </c>
      <c r="B25" s="34">
        <v>0</v>
      </c>
      <c r="C25" s="34">
        <v>0</v>
      </c>
      <c r="D25" s="34">
        <v>0</v>
      </c>
      <c r="E25" s="34">
        <v>0</v>
      </c>
      <c r="F25" s="34">
        <v>643077832</v>
      </c>
      <c r="G25" s="34">
        <v>0</v>
      </c>
      <c r="H25" s="34">
        <v>643077832</v>
      </c>
      <c r="I25" s="34">
        <v>2495142</v>
      </c>
      <c r="J25" s="34">
        <v>1041953215</v>
      </c>
      <c r="K25" s="48">
        <v>0</v>
      </c>
      <c r="L25" s="34">
        <v>1041953215</v>
      </c>
      <c r="M25" s="34">
        <v>8085557</v>
      </c>
      <c r="N25" s="34">
        <v>187832950</v>
      </c>
      <c r="O25" s="48">
        <v>0</v>
      </c>
      <c r="P25" s="34">
        <v>187832950</v>
      </c>
      <c r="Q25" s="34">
        <v>1457584</v>
      </c>
      <c r="R25" s="34">
        <v>1872863997</v>
      </c>
      <c r="S25" s="34">
        <v>0</v>
      </c>
      <c r="T25" s="34">
        <v>1872863997</v>
      </c>
      <c r="U25" s="34">
        <v>12038283</v>
      </c>
      <c r="V25" s="18">
        <v>0.85</v>
      </c>
      <c r="W25" s="34">
        <v>10232541</v>
      </c>
      <c r="X25" s="34">
        <v>481531</v>
      </c>
      <c r="Y25" s="34">
        <v>11556752</v>
      </c>
      <c r="Z25" s="140">
        <v>0.02</v>
      </c>
      <c r="AA25" s="34">
        <v>231135</v>
      </c>
      <c r="AB25" s="34">
        <v>0</v>
      </c>
      <c r="AC25" s="34">
        <v>0</v>
      </c>
      <c r="AD25" s="93">
        <v>9519875</v>
      </c>
      <c r="AE25" s="41">
        <v>9492462</v>
      </c>
      <c r="AF25" s="41">
        <v>9519875</v>
      </c>
      <c r="AG25" s="41">
        <v>27413</v>
      </c>
      <c r="AH25" s="19">
        <v>2.8999999999999998E-3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</row>
    <row r="26" spans="1:150" x14ac:dyDescent="0.2">
      <c r="A26" s="14" t="s">
        <v>40</v>
      </c>
      <c r="B26" s="34">
        <v>0</v>
      </c>
      <c r="C26" s="34">
        <v>0</v>
      </c>
      <c r="D26" s="34">
        <v>0</v>
      </c>
      <c r="E26" s="34">
        <v>0</v>
      </c>
      <c r="F26" s="34">
        <v>4182480690</v>
      </c>
      <c r="G26" s="34">
        <v>0</v>
      </c>
      <c r="H26" s="34">
        <v>4182480690</v>
      </c>
      <c r="I26" s="34">
        <v>16228025</v>
      </c>
      <c r="J26" s="34">
        <v>1188217983</v>
      </c>
      <c r="K26" s="48">
        <v>0</v>
      </c>
      <c r="L26" s="34">
        <v>1188217983</v>
      </c>
      <c r="M26" s="34">
        <v>9220572</v>
      </c>
      <c r="N26" s="34">
        <v>555800430</v>
      </c>
      <c r="O26" s="48">
        <v>276800</v>
      </c>
      <c r="P26" s="34">
        <v>555523630</v>
      </c>
      <c r="Q26" s="34">
        <v>4310863</v>
      </c>
      <c r="R26" s="34">
        <v>5926499103</v>
      </c>
      <c r="S26" s="34">
        <v>276800</v>
      </c>
      <c r="T26" s="34">
        <v>5926222303</v>
      </c>
      <c r="U26" s="34">
        <v>29759460</v>
      </c>
      <c r="V26" s="18">
        <v>0.85</v>
      </c>
      <c r="W26" s="34">
        <v>25295541</v>
      </c>
      <c r="X26" s="34">
        <v>1190378</v>
      </c>
      <c r="Y26" s="34">
        <v>28569082</v>
      </c>
      <c r="Z26" s="140">
        <v>1.8499999999999999E-2</v>
      </c>
      <c r="AA26" s="34">
        <v>528528</v>
      </c>
      <c r="AB26" s="34">
        <v>0</v>
      </c>
      <c r="AC26" s="34">
        <v>0</v>
      </c>
      <c r="AD26" s="93">
        <v>23576635</v>
      </c>
      <c r="AE26" s="41">
        <v>21545202</v>
      </c>
      <c r="AF26" s="41">
        <v>23576635</v>
      </c>
      <c r="AG26" s="41">
        <v>2031433</v>
      </c>
      <c r="AH26" s="19">
        <v>9.4299999999999995E-2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</row>
    <row r="27" spans="1:150" x14ac:dyDescent="0.2">
      <c r="A27" s="14" t="s">
        <v>41</v>
      </c>
      <c r="B27" s="34">
        <v>0</v>
      </c>
      <c r="C27" s="34">
        <v>0</v>
      </c>
      <c r="D27" s="34">
        <v>0</v>
      </c>
      <c r="E27" s="34">
        <v>0</v>
      </c>
      <c r="F27" s="34">
        <v>4437025510</v>
      </c>
      <c r="G27" s="34">
        <v>189930</v>
      </c>
      <c r="H27" s="34">
        <v>4436835580</v>
      </c>
      <c r="I27" s="34">
        <v>17214922</v>
      </c>
      <c r="J27" s="34">
        <v>2985997676</v>
      </c>
      <c r="K27" s="48">
        <v>464540</v>
      </c>
      <c r="L27" s="34">
        <v>2985533136</v>
      </c>
      <c r="M27" s="34">
        <v>23167737</v>
      </c>
      <c r="N27" s="34">
        <v>3493633703</v>
      </c>
      <c r="O27" s="48">
        <v>2968440</v>
      </c>
      <c r="P27" s="34">
        <v>3490665263</v>
      </c>
      <c r="Q27" s="34">
        <v>27087562</v>
      </c>
      <c r="R27" s="34">
        <v>10916656889</v>
      </c>
      <c r="S27" s="34">
        <v>3622910</v>
      </c>
      <c r="T27" s="34">
        <v>10913033979</v>
      </c>
      <c r="U27" s="34">
        <v>67470221</v>
      </c>
      <c r="V27" s="18">
        <v>0.85</v>
      </c>
      <c r="W27" s="34">
        <v>57349688</v>
      </c>
      <c r="X27" s="34">
        <v>2698809</v>
      </c>
      <c r="Y27" s="34">
        <v>64771412</v>
      </c>
      <c r="Z27" s="140">
        <v>0.02</v>
      </c>
      <c r="AA27" s="34">
        <v>1295428</v>
      </c>
      <c r="AB27" s="34">
        <v>0</v>
      </c>
      <c r="AC27" s="34">
        <v>0</v>
      </c>
      <c r="AD27" s="93">
        <v>53355451</v>
      </c>
      <c r="AE27" s="41">
        <v>53057705</v>
      </c>
      <c r="AF27" s="41">
        <v>53355451</v>
      </c>
      <c r="AG27" s="41">
        <v>297746</v>
      </c>
      <c r="AH27" s="19">
        <v>5.5999999999999999E-3</v>
      </c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</row>
    <row r="28" spans="1:150" ht="18" customHeight="1" x14ac:dyDescent="0.2">
      <c r="A28" s="14" t="s">
        <v>42</v>
      </c>
      <c r="B28" s="34">
        <v>0</v>
      </c>
      <c r="C28" s="34">
        <v>0</v>
      </c>
      <c r="D28" s="34">
        <v>0</v>
      </c>
      <c r="E28" s="34">
        <v>0</v>
      </c>
      <c r="F28" s="34">
        <v>400771152</v>
      </c>
      <c r="G28" s="34">
        <v>0</v>
      </c>
      <c r="H28" s="34">
        <v>400771152</v>
      </c>
      <c r="I28" s="34">
        <v>1554992</v>
      </c>
      <c r="J28" s="34">
        <v>770806991</v>
      </c>
      <c r="K28" s="48">
        <v>0</v>
      </c>
      <c r="L28" s="34">
        <v>770806991</v>
      </c>
      <c r="M28" s="34">
        <v>5981462</v>
      </c>
      <c r="N28" s="34">
        <v>83828571</v>
      </c>
      <c r="O28" s="48">
        <v>0</v>
      </c>
      <c r="P28" s="34">
        <v>83828571</v>
      </c>
      <c r="Q28" s="34">
        <v>650510</v>
      </c>
      <c r="R28" s="34">
        <v>1255406714</v>
      </c>
      <c r="S28" s="34">
        <v>0</v>
      </c>
      <c r="T28" s="34">
        <v>1255406714</v>
      </c>
      <c r="U28" s="34">
        <v>8186964</v>
      </c>
      <c r="V28" s="18">
        <v>0.85</v>
      </c>
      <c r="W28" s="34">
        <v>6958919</v>
      </c>
      <c r="X28" s="34">
        <v>327479</v>
      </c>
      <c r="Y28" s="34">
        <v>7859485</v>
      </c>
      <c r="Z28" s="140">
        <v>0.02</v>
      </c>
      <c r="AA28" s="34">
        <v>157190</v>
      </c>
      <c r="AB28" s="34">
        <v>0</v>
      </c>
      <c r="AC28" s="34">
        <v>0</v>
      </c>
      <c r="AD28" s="93">
        <v>6474250</v>
      </c>
      <c r="AE28" s="41">
        <v>9617525</v>
      </c>
      <c r="AF28" s="41">
        <v>6474250</v>
      </c>
      <c r="AG28" s="41">
        <v>-3143275</v>
      </c>
      <c r="AH28" s="19">
        <v>-0.32679999999999998</v>
      </c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</row>
    <row r="29" spans="1:150" x14ac:dyDescent="0.2">
      <c r="A29" s="14" t="s">
        <v>43</v>
      </c>
      <c r="B29" s="34">
        <v>0</v>
      </c>
      <c r="C29" s="34">
        <v>0</v>
      </c>
      <c r="D29" s="34">
        <v>0</v>
      </c>
      <c r="E29" s="34">
        <v>0</v>
      </c>
      <c r="F29" s="34">
        <v>258646045</v>
      </c>
      <c r="G29" s="34">
        <v>0</v>
      </c>
      <c r="H29" s="34">
        <v>258646045</v>
      </c>
      <c r="I29" s="34">
        <v>1003547</v>
      </c>
      <c r="J29" s="34">
        <v>232642844</v>
      </c>
      <c r="K29" s="48">
        <v>0</v>
      </c>
      <c r="L29" s="34">
        <v>232642844</v>
      </c>
      <c r="M29" s="34">
        <v>1805308</v>
      </c>
      <c r="N29" s="34">
        <v>22533814</v>
      </c>
      <c r="O29" s="48">
        <v>0</v>
      </c>
      <c r="P29" s="34">
        <v>22533814</v>
      </c>
      <c r="Q29" s="34">
        <v>174862</v>
      </c>
      <c r="R29" s="34">
        <v>513822703</v>
      </c>
      <c r="S29" s="34">
        <v>0</v>
      </c>
      <c r="T29" s="34">
        <v>513822703</v>
      </c>
      <c r="U29" s="34">
        <v>2983717</v>
      </c>
      <c r="V29" s="18">
        <v>0.85</v>
      </c>
      <c r="W29" s="34">
        <v>2536159</v>
      </c>
      <c r="X29" s="34">
        <v>119349</v>
      </c>
      <c r="Y29" s="34">
        <v>2864368</v>
      </c>
      <c r="Z29" s="140">
        <v>0.02</v>
      </c>
      <c r="AA29" s="34">
        <v>57287</v>
      </c>
      <c r="AB29" s="34">
        <v>0</v>
      </c>
      <c r="AC29" s="34">
        <v>0</v>
      </c>
      <c r="AD29" s="93">
        <v>2359523</v>
      </c>
      <c r="AE29" s="41">
        <v>2183246</v>
      </c>
      <c r="AF29" s="41">
        <v>2359523</v>
      </c>
      <c r="AG29" s="41">
        <v>176277</v>
      </c>
      <c r="AH29" s="19">
        <v>8.0699999999999994E-2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</row>
    <row r="30" spans="1:150" x14ac:dyDescent="0.2">
      <c r="A30" s="14" t="s">
        <v>44</v>
      </c>
      <c r="B30" s="34">
        <v>0</v>
      </c>
      <c r="C30" s="34">
        <v>0</v>
      </c>
      <c r="D30" s="34">
        <v>0</v>
      </c>
      <c r="E30" s="34">
        <v>0</v>
      </c>
      <c r="F30" s="34">
        <v>345464878</v>
      </c>
      <c r="G30" s="34">
        <v>0</v>
      </c>
      <c r="H30" s="34">
        <v>345464878</v>
      </c>
      <c r="I30" s="34">
        <v>1340404</v>
      </c>
      <c r="J30" s="34">
        <v>981437406</v>
      </c>
      <c r="K30" s="48">
        <v>0</v>
      </c>
      <c r="L30" s="34">
        <v>981437406</v>
      </c>
      <c r="M30" s="34">
        <v>7615954</v>
      </c>
      <c r="N30" s="34">
        <v>139133108</v>
      </c>
      <c r="O30" s="48">
        <v>0</v>
      </c>
      <c r="P30" s="34">
        <v>139133108</v>
      </c>
      <c r="Q30" s="34">
        <v>1079673</v>
      </c>
      <c r="R30" s="34">
        <v>1466035392</v>
      </c>
      <c r="S30" s="34">
        <v>0</v>
      </c>
      <c r="T30" s="34">
        <v>1466035392</v>
      </c>
      <c r="U30" s="34">
        <v>10036031</v>
      </c>
      <c r="V30" s="18">
        <v>0.85</v>
      </c>
      <c r="W30" s="34">
        <v>8530626</v>
      </c>
      <c r="X30" s="34">
        <v>401441</v>
      </c>
      <c r="Y30" s="34">
        <v>9634590</v>
      </c>
      <c r="Z30" s="140">
        <v>0.02</v>
      </c>
      <c r="AA30" s="34">
        <v>192692</v>
      </c>
      <c r="AB30" s="34">
        <v>0</v>
      </c>
      <c r="AC30" s="34">
        <v>0</v>
      </c>
      <c r="AD30" s="93">
        <v>7936493</v>
      </c>
      <c r="AE30" s="41">
        <v>8070855</v>
      </c>
      <c r="AF30" s="41">
        <v>7936493</v>
      </c>
      <c r="AG30" s="41">
        <v>-134362</v>
      </c>
      <c r="AH30" s="19">
        <v>-1.66E-2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</row>
    <row r="31" spans="1:150" x14ac:dyDescent="0.2">
      <c r="A31" s="14" t="s">
        <v>45</v>
      </c>
      <c r="B31" s="34">
        <v>0</v>
      </c>
      <c r="C31" s="34">
        <v>0</v>
      </c>
      <c r="D31" s="34">
        <v>0</v>
      </c>
      <c r="E31" s="34">
        <v>0</v>
      </c>
      <c r="F31" s="34">
        <v>1671472358</v>
      </c>
      <c r="G31" s="34">
        <v>39344240</v>
      </c>
      <c r="H31" s="34">
        <v>1632128118</v>
      </c>
      <c r="I31" s="34">
        <v>6332657</v>
      </c>
      <c r="J31" s="34">
        <v>778706217</v>
      </c>
      <c r="K31" s="48">
        <v>0</v>
      </c>
      <c r="L31" s="34">
        <v>778706217</v>
      </c>
      <c r="M31" s="34">
        <v>6042760</v>
      </c>
      <c r="N31" s="34">
        <v>748587082</v>
      </c>
      <c r="O31" s="48">
        <v>47384615</v>
      </c>
      <c r="P31" s="34">
        <v>701202467</v>
      </c>
      <c r="Q31" s="34">
        <v>5441331</v>
      </c>
      <c r="R31" s="34">
        <v>3198765657</v>
      </c>
      <c r="S31" s="34">
        <v>86728855</v>
      </c>
      <c r="T31" s="34">
        <v>3112036802</v>
      </c>
      <c r="U31" s="34">
        <v>17816748</v>
      </c>
      <c r="V31" s="18">
        <v>0.85</v>
      </c>
      <c r="W31" s="34">
        <v>15144236</v>
      </c>
      <c r="X31" s="34">
        <v>712670</v>
      </c>
      <c r="Y31" s="34">
        <v>17104078</v>
      </c>
      <c r="Z31" s="140">
        <v>0.02</v>
      </c>
      <c r="AA31" s="34">
        <v>342082</v>
      </c>
      <c r="AB31" s="34">
        <v>0</v>
      </c>
      <c r="AC31" s="34">
        <v>0</v>
      </c>
      <c r="AD31" s="93">
        <v>14089484</v>
      </c>
      <c r="AE31" s="41">
        <v>14226117</v>
      </c>
      <c r="AF31" s="41">
        <v>14089484</v>
      </c>
      <c r="AG31" s="41">
        <v>-136633</v>
      </c>
      <c r="AH31" s="19">
        <v>-9.5999999999999992E-3</v>
      </c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</row>
    <row r="32" spans="1:150" x14ac:dyDescent="0.2">
      <c r="A32" s="14" t="s">
        <v>46</v>
      </c>
      <c r="B32" s="34">
        <v>0</v>
      </c>
      <c r="C32" s="34">
        <v>0</v>
      </c>
      <c r="D32" s="34">
        <v>0</v>
      </c>
      <c r="E32" s="34">
        <v>0</v>
      </c>
      <c r="F32" s="34">
        <v>654959984</v>
      </c>
      <c r="G32" s="34">
        <v>54610</v>
      </c>
      <c r="H32" s="34">
        <v>654905374</v>
      </c>
      <c r="I32" s="34">
        <v>2541033</v>
      </c>
      <c r="J32" s="34">
        <v>5831198770</v>
      </c>
      <c r="K32" s="48">
        <v>270282388</v>
      </c>
      <c r="L32" s="34">
        <v>5560916382</v>
      </c>
      <c r="M32" s="34">
        <v>43152711</v>
      </c>
      <c r="N32" s="34">
        <v>479859902</v>
      </c>
      <c r="O32" s="48">
        <v>3558381</v>
      </c>
      <c r="P32" s="34">
        <v>476301521</v>
      </c>
      <c r="Q32" s="34">
        <v>3696100</v>
      </c>
      <c r="R32" s="34">
        <v>6966018656</v>
      </c>
      <c r="S32" s="34">
        <v>273895379</v>
      </c>
      <c r="T32" s="34">
        <v>6692123277</v>
      </c>
      <c r="U32" s="34">
        <v>49389844</v>
      </c>
      <c r="V32" s="18">
        <v>0.85</v>
      </c>
      <c r="W32" s="34">
        <v>41981367</v>
      </c>
      <c r="X32" s="34">
        <v>1975594</v>
      </c>
      <c r="Y32" s="34">
        <v>47414250</v>
      </c>
      <c r="Z32" s="140">
        <v>1.4999999999999999E-2</v>
      </c>
      <c r="AA32" s="34">
        <v>711214</v>
      </c>
      <c r="AB32" s="34">
        <v>0</v>
      </c>
      <c r="AC32" s="34">
        <v>6372004</v>
      </c>
      <c r="AD32" s="93">
        <v>32922555</v>
      </c>
      <c r="AE32" s="41">
        <v>32245116</v>
      </c>
      <c r="AF32" s="41">
        <v>32922555</v>
      </c>
      <c r="AG32" s="41">
        <v>677439</v>
      </c>
      <c r="AH32" s="19">
        <v>2.1000000000000001E-2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</row>
    <row r="33" spans="1:150" ht="18" customHeight="1" x14ac:dyDescent="0.2">
      <c r="A33" s="14" t="s">
        <v>47</v>
      </c>
      <c r="B33" s="34">
        <v>0</v>
      </c>
      <c r="C33" s="34">
        <v>0</v>
      </c>
      <c r="D33" s="34">
        <v>0</v>
      </c>
      <c r="E33" s="34">
        <v>0</v>
      </c>
      <c r="F33" s="34">
        <v>591191121</v>
      </c>
      <c r="G33" s="34">
        <v>0</v>
      </c>
      <c r="H33" s="34">
        <v>591191121</v>
      </c>
      <c r="I33" s="34">
        <v>2293822</v>
      </c>
      <c r="J33" s="34">
        <v>684515174</v>
      </c>
      <c r="K33" s="48">
        <v>0</v>
      </c>
      <c r="L33" s="34">
        <v>684515174</v>
      </c>
      <c r="M33" s="34">
        <v>5311838</v>
      </c>
      <c r="N33" s="34">
        <v>111197545</v>
      </c>
      <c r="O33" s="48">
        <v>0</v>
      </c>
      <c r="P33" s="34">
        <v>111197545</v>
      </c>
      <c r="Q33" s="34">
        <v>862893</v>
      </c>
      <c r="R33" s="34">
        <v>1386903840</v>
      </c>
      <c r="S33" s="34">
        <v>0</v>
      </c>
      <c r="T33" s="34">
        <v>1386903840</v>
      </c>
      <c r="U33" s="34">
        <v>8468553</v>
      </c>
      <c r="V33" s="18">
        <v>0.85</v>
      </c>
      <c r="W33" s="34">
        <v>7198270</v>
      </c>
      <c r="X33" s="34">
        <v>338742</v>
      </c>
      <c r="Y33" s="34">
        <v>8129811</v>
      </c>
      <c r="Z33" s="140">
        <v>0.02</v>
      </c>
      <c r="AA33" s="34">
        <v>162596</v>
      </c>
      <c r="AB33" s="34">
        <v>0</v>
      </c>
      <c r="AC33" s="34">
        <v>0</v>
      </c>
      <c r="AD33" s="93">
        <v>6696932</v>
      </c>
      <c r="AE33" s="41">
        <v>6377885</v>
      </c>
      <c r="AF33" s="41">
        <v>6696932</v>
      </c>
      <c r="AG33" s="41">
        <v>319047</v>
      </c>
      <c r="AH33" s="19">
        <v>0.05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</row>
    <row r="34" spans="1:150" x14ac:dyDescent="0.2">
      <c r="A34" s="127" t="s">
        <v>54</v>
      </c>
      <c r="B34" s="34">
        <v>0</v>
      </c>
      <c r="C34" s="34">
        <v>0</v>
      </c>
      <c r="D34" s="34">
        <v>0</v>
      </c>
      <c r="E34" s="34">
        <v>0</v>
      </c>
      <c r="F34" s="34">
        <v>45983416</v>
      </c>
      <c r="G34" s="34">
        <v>0</v>
      </c>
      <c r="H34" s="34">
        <v>45983416</v>
      </c>
      <c r="I34" s="34">
        <v>178416</v>
      </c>
      <c r="J34" s="34">
        <v>534710624</v>
      </c>
      <c r="K34" s="48">
        <v>0</v>
      </c>
      <c r="L34" s="34">
        <v>534710624</v>
      </c>
      <c r="M34" s="34">
        <v>4149354</v>
      </c>
      <c r="N34" s="34">
        <v>93064472</v>
      </c>
      <c r="O34" s="48">
        <v>0</v>
      </c>
      <c r="P34" s="34">
        <v>93064472</v>
      </c>
      <c r="Q34" s="34">
        <v>722180</v>
      </c>
      <c r="R34" s="34">
        <v>673758512</v>
      </c>
      <c r="S34" s="34">
        <v>0</v>
      </c>
      <c r="T34" s="34">
        <v>673758512</v>
      </c>
      <c r="U34" s="34">
        <v>5049950</v>
      </c>
      <c r="V34" s="18">
        <v>0.85</v>
      </c>
      <c r="W34" s="34">
        <v>4292458</v>
      </c>
      <c r="X34" s="34">
        <v>201998</v>
      </c>
      <c r="Y34" s="34">
        <v>4847952</v>
      </c>
      <c r="Z34" s="140">
        <v>0.02</v>
      </c>
      <c r="AA34" s="34">
        <v>96959</v>
      </c>
      <c r="AB34" s="34">
        <v>0</v>
      </c>
      <c r="AC34" s="34">
        <v>0</v>
      </c>
      <c r="AD34" s="93">
        <v>3993501</v>
      </c>
      <c r="AE34" s="41">
        <v>4539736</v>
      </c>
      <c r="AF34" s="41">
        <v>3993501</v>
      </c>
      <c r="AG34" s="41">
        <v>-546235</v>
      </c>
      <c r="AH34" s="19">
        <v>-0.1203</v>
      </c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</row>
    <row r="35" spans="1:150" x14ac:dyDescent="0.2">
      <c r="A35" s="14" t="s">
        <v>48</v>
      </c>
      <c r="B35" s="34">
        <v>0</v>
      </c>
      <c r="C35" s="34">
        <v>0</v>
      </c>
      <c r="D35" s="34">
        <v>0</v>
      </c>
      <c r="E35" s="34">
        <v>0</v>
      </c>
      <c r="F35" s="34">
        <v>1206621999</v>
      </c>
      <c r="G35" s="34">
        <v>0</v>
      </c>
      <c r="H35" s="34">
        <v>1206621999</v>
      </c>
      <c r="I35" s="34">
        <v>4681693</v>
      </c>
      <c r="J35" s="34">
        <v>915710803</v>
      </c>
      <c r="K35" s="48">
        <v>0</v>
      </c>
      <c r="L35" s="34">
        <v>915710803</v>
      </c>
      <c r="M35" s="34">
        <v>7105916</v>
      </c>
      <c r="N35" s="34">
        <v>435904553</v>
      </c>
      <c r="O35" s="48">
        <v>0</v>
      </c>
      <c r="P35" s="34">
        <v>435904553</v>
      </c>
      <c r="Q35" s="34">
        <v>3382619</v>
      </c>
      <c r="R35" s="34">
        <v>2558237355</v>
      </c>
      <c r="S35" s="34">
        <v>0</v>
      </c>
      <c r="T35" s="34">
        <v>2558237355</v>
      </c>
      <c r="U35" s="34">
        <v>15170228</v>
      </c>
      <c r="V35" s="18">
        <v>0.85</v>
      </c>
      <c r="W35" s="34">
        <v>12894694</v>
      </c>
      <c r="X35" s="34">
        <v>606809</v>
      </c>
      <c r="Y35" s="34">
        <v>14563419</v>
      </c>
      <c r="Z35" s="140">
        <v>0.02</v>
      </c>
      <c r="AA35" s="34">
        <v>291268</v>
      </c>
      <c r="AB35" s="34">
        <v>0</v>
      </c>
      <c r="AC35" s="34">
        <v>0</v>
      </c>
      <c r="AD35" s="93">
        <v>11996617</v>
      </c>
      <c r="AE35" s="41">
        <v>11474548</v>
      </c>
      <c r="AF35" s="41">
        <v>11996617</v>
      </c>
      <c r="AG35" s="41">
        <v>522069</v>
      </c>
      <c r="AH35" s="19">
        <v>4.5499999999999999E-2</v>
      </c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</row>
    <row r="36" spans="1:150" x14ac:dyDescent="0.2">
      <c r="A36" s="14" t="s">
        <v>49</v>
      </c>
      <c r="B36" s="34">
        <v>0</v>
      </c>
      <c r="C36" s="34">
        <v>0</v>
      </c>
      <c r="D36" s="34">
        <v>0</v>
      </c>
      <c r="E36" s="34">
        <v>0</v>
      </c>
      <c r="F36" s="34">
        <v>685606432</v>
      </c>
      <c r="G36" s="34">
        <v>0</v>
      </c>
      <c r="H36" s="34">
        <v>685606432</v>
      </c>
      <c r="I36" s="34">
        <v>2660153</v>
      </c>
      <c r="J36" s="34">
        <v>504389578</v>
      </c>
      <c r="K36" s="48">
        <v>0</v>
      </c>
      <c r="L36" s="34">
        <v>504389578</v>
      </c>
      <c r="M36" s="34">
        <v>3914063</v>
      </c>
      <c r="N36" s="34">
        <v>107269067</v>
      </c>
      <c r="O36" s="48">
        <v>0</v>
      </c>
      <c r="P36" s="34">
        <v>107269067</v>
      </c>
      <c r="Q36" s="34">
        <v>832408</v>
      </c>
      <c r="R36" s="34">
        <v>1297265077</v>
      </c>
      <c r="S36" s="34">
        <v>0</v>
      </c>
      <c r="T36" s="34">
        <v>1297265077</v>
      </c>
      <c r="U36" s="34">
        <v>7406624</v>
      </c>
      <c r="V36" s="18">
        <v>0.85</v>
      </c>
      <c r="W36" s="34">
        <v>6295630</v>
      </c>
      <c r="X36" s="34">
        <v>296265</v>
      </c>
      <c r="Y36" s="34">
        <v>7110359</v>
      </c>
      <c r="Z36" s="140">
        <v>0.02</v>
      </c>
      <c r="AA36" s="34">
        <v>142207</v>
      </c>
      <c r="AB36" s="34">
        <v>0</v>
      </c>
      <c r="AC36" s="34">
        <v>0</v>
      </c>
      <c r="AD36" s="93">
        <v>5857158</v>
      </c>
      <c r="AE36" s="41">
        <v>5824544</v>
      </c>
      <c r="AF36" s="41">
        <v>5857158</v>
      </c>
      <c r="AG36" s="41">
        <v>32614</v>
      </c>
      <c r="AH36" s="19">
        <v>5.5999999999999999E-3</v>
      </c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</row>
    <row r="37" spans="1:150" x14ac:dyDescent="0.2">
      <c r="A37" s="14" t="s">
        <v>50</v>
      </c>
      <c r="B37" s="34">
        <v>0</v>
      </c>
      <c r="C37" s="34">
        <v>0</v>
      </c>
      <c r="D37" s="34">
        <v>0</v>
      </c>
      <c r="E37" s="34">
        <v>0</v>
      </c>
      <c r="F37" s="34">
        <v>168446340</v>
      </c>
      <c r="G37" s="34">
        <v>0</v>
      </c>
      <c r="H37" s="34">
        <v>168446340</v>
      </c>
      <c r="I37" s="34">
        <v>653572</v>
      </c>
      <c r="J37" s="34">
        <v>597604881</v>
      </c>
      <c r="K37" s="48">
        <v>0</v>
      </c>
      <c r="L37" s="34">
        <v>597604881</v>
      </c>
      <c r="M37" s="34">
        <v>4637414</v>
      </c>
      <c r="N37" s="34">
        <v>110723242</v>
      </c>
      <c r="O37" s="48">
        <v>0</v>
      </c>
      <c r="P37" s="34">
        <v>110723242</v>
      </c>
      <c r="Q37" s="34">
        <v>859212</v>
      </c>
      <c r="R37" s="34">
        <v>876774463</v>
      </c>
      <c r="S37" s="34">
        <v>0</v>
      </c>
      <c r="T37" s="34">
        <v>876774463</v>
      </c>
      <c r="U37" s="34">
        <v>6150198</v>
      </c>
      <c r="V37" s="18">
        <v>0.85</v>
      </c>
      <c r="W37" s="34">
        <v>5227668</v>
      </c>
      <c r="X37" s="34">
        <v>246008</v>
      </c>
      <c r="Y37" s="34">
        <v>5904190</v>
      </c>
      <c r="Z37" s="140">
        <v>0.02</v>
      </c>
      <c r="AA37" s="34">
        <v>118084</v>
      </c>
      <c r="AB37" s="34">
        <v>0</v>
      </c>
      <c r="AC37" s="34">
        <v>0</v>
      </c>
      <c r="AD37" s="93">
        <v>4863576</v>
      </c>
      <c r="AE37" s="41">
        <v>5105196</v>
      </c>
      <c r="AF37" s="41">
        <v>4863576</v>
      </c>
      <c r="AG37" s="41">
        <v>-241620</v>
      </c>
      <c r="AH37" s="19">
        <v>-4.7300000000000002E-2</v>
      </c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</row>
    <row r="38" spans="1:150" ht="18" customHeight="1" x14ac:dyDescent="0.2">
      <c r="A38" s="14" t="s">
        <v>51</v>
      </c>
      <c r="B38" s="34">
        <v>0</v>
      </c>
      <c r="C38" s="34">
        <v>0</v>
      </c>
      <c r="D38" s="34">
        <v>0</v>
      </c>
      <c r="E38" s="34">
        <v>0</v>
      </c>
      <c r="F38" s="34">
        <v>3236900568</v>
      </c>
      <c r="G38" s="34">
        <v>41357330</v>
      </c>
      <c r="H38" s="34">
        <v>3195543238</v>
      </c>
      <c r="I38" s="34">
        <v>12398708</v>
      </c>
      <c r="J38" s="34">
        <v>2726624679</v>
      </c>
      <c r="K38" s="48">
        <v>213539513</v>
      </c>
      <c r="L38" s="34">
        <v>2513085166</v>
      </c>
      <c r="M38" s="34">
        <v>19501541</v>
      </c>
      <c r="N38" s="34">
        <v>1369285362</v>
      </c>
      <c r="O38" s="48">
        <v>335745296</v>
      </c>
      <c r="P38" s="34">
        <v>1033540066</v>
      </c>
      <c r="Q38" s="34">
        <v>8020271</v>
      </c>
      <c r="R38" s="34">
        <v>7332810609</v>
      </c>
      <c r="S38" s="34">
        <v>590642139</v>
      </c>
      <c r="T38" s="34">
        <v>6742168470</v>
      </c>
      <c r="U38" s="34">
        <v>39920520</v>
      </c>
      <c r="V38" s="18">
        <v>0.85</v>
      </c>
      <c r="W38" s="34">
        <v>33932442</v>
      </c>
      <c r="X38" s="34">
        <v>1596821</v>
      </c>
      <c r="Y38" s="34">
        <v>38323699</v>
      </c>
      <c r="Z38" s="140">
        <v>0.02</v>
      </c>
      <c r="AA38" s="34">
        <v>766474</v>
      </c>
      <c r="AB38" s="34">
        <v>0</v>
      </c>
      <c r="AC38" s="34">
        <v>0</v>
      </c>
      <c r="AD38" s="93">
        <v>31569147</v>
      </c>
      <c r="AE38" s="41">
        <v>35465044</v>
      </c>
      <c r="AF38" s="41">
        <v>31569147</v>
      </c>
      <c r="AG38" s="41">
        <v>-3895897</v>
      </c>
      <c r="AH38" s="19">
        <v>-0.1099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</row>
    <row r="39" spans="1:150" x14ac:dyDescent="0.2">
      <c r="A39" s="14" t="s">
        <v>52</v>
      </c>
      <c r="B39" s="34">
        <v>0</v>
      </c>
      <c r="C39" s="34">
        <v>0</v>
      </c>
      <c r="D39" s="34">
        <v>0</v>
      </c>
      <c r="E39" s="34">
        <v>0</v>
      </c>
      <c r="F39" s="34">
        <v>406330932</v>
      </c>
      <c r="G39" s="34">
        <v>0</v>
      </c>
      <c r="H39" s="34">
        <v>406330932</v>
      </c>
      <c r="I39" s="34">
        <v>1576564</v>
      </c>
      <c r="J39" s="34">
        <v>203343424</v>
      </c>
      <c r="K39" s="48">
        <v>0</v>
      </c>
      <c r="L39" s="34">
        <v>203343424</v>
      </c>
      <c r="M39" s="34">
        <v>1577945</v>
      </c>
      <c r="N39" s="34">
        <v>26486578</v>
      </c>
      <c r="O39" s="48">
        <v>0</v>
      </c>
      <c r="P39" s="34">
        <v>26486578</v>
      </c>
      <c r="Q39" s="34">
        <v>205536</v>
      </c>
      <c r="R39" s="34">
        <v>636160934</v>
      </c>
      <c r="S39" s="34">
        <v>0</v>
      </c>
      <c r="T39" s="34">
        <v>636160934</v>
      </c>
      <c r="U39" s="34">
        <v>3360045</v>
      </c>
      <c r="V39" s="18">
        <v>0.85</v>
      </c>
      <c r="W39" s="34">
        <v>2856038</v>
      </c>
      <c r="X39" s="34">
        <v>134402</v>
      </c>
      <c r="Y39" s="34">
        <v>3225643</v>
      </c>
      <c r="Z39" s="140">
        <v>0.02</v>
      </c>
      <c r="AA39" s="34">
        <v>64513</v>
      </c>
      <c r="AB39" s="34">
        <v>0</v>
      </c>
      <c r="AC39" s="34">
        <v>0</v>
      </c>
      <c r="AD39" s="93">
        <v>2657123</v>
      </c>
      <c r="AE39" s="41">
        <v>2657803</v>
      </c>
      <c r="AF39" s="41">
        <v>2657123</v>
      </c>
      <c r="AG39" s="41">
        <v>-680</v>
      </c>
      <c r="AH39" s="19">
        <v>-2.9999999999999997E-4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</row>
    <row r="40" spans="1:150" x14ac:dyDescent="0.2">
      <c r="A40" s="14" t="s">
        <v>53</v>
      </c>
      <c r="B40" s="34">
        <v>0</v>
      </c>
      <c r="C40" s="34">
        <v>0</v>
      </c>
      <c r="D40" s="34">
        <v>0</v>
      </c>
      <c r="E40" s="34">
        <v>0</v>
      </c>
      <c r="F40" s="34">
        <v>943836047</v>
      </c>
      <c r="G40" s="34">
        <v>0</v>
      </c>
      <c r="H40" s="34">
        <v>943836047</v>
      </c>
      <c r="I40" s="34">
        <v>3662084</v>
      </c>
      <c r="J40" s="34">
        <v>409239757</v>
      </c>
      <c r="K40" s="48">
        <v>0</v>
      </c>
      <c r="L40" s="34">
        <v>409239757</v>
      </c>
      <c r="M40" s="34">
        <v>3175701</v>
      </c>
      <c r="N40" s="34">
        <v>47500405</v>
      </c>
      <c r="O40" s="48">
        <v>0</v>
      </c>
      <c r="P40" s="34">
        <v>47500405</v>
      </c>
      <c r="Q40" s="34">
        <v>368603</v>
      </c>
      <c r="R40" s="34">
        <v>1400576209</v>
      </c>
      <c r="S40" s="34">
        <v>0</v>
      </c>
      <c r="T40" s="34">
        <v>1400576209</v>
      </c>
      <c r="U40" s="34">
        <v>7206388</v>
      </c>
      <c r="V40" s="18">
        <v>0.85</v>
      </c>
      <c r="W40" s="34">
        <v>6125430</v>
      </c>
      <c r="X40" s="34">
        <v>288256</v>
      </c>
      <c r="Y40" s="34">
        <v>6918132</v>
      </c>
      <c r="Z40" s="140">
        <v>0.02</v>
      </c>
      <c r="AA40" s="34">
        <v>138363</v>
      </c>
      <c r="AB40" s="34">
        <v>0</v>
      </c>
      <c r="AC40" s="34">
        <v>0</v>
      </c>
      <c r="AD40" s="93">
        <v>5698811</v>
      </c>
      <c r="AE40" s="41">
        <v>5324981</v>
      </c>
      <c r="AF40" s="41">
        <v>5698811</v>
      </c>
      <c r="AG40" s="41">
        <v>373830</v>
      </c>
      <c r="AH40" s="19">
        <v>7.0199999999999999E-2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</row>
    <row r="41" spans="1:150" x14ac:dyDescent="0.2">
      <c r="A41" s="14" t="s">
        <v>55</v>
      </c>
      <c r="B41" s="34">
        <v>0</v>
      </c>
      <c r="C41" s="34">
        <v>0</v>
      </c>
      <c r="D41" s="34">
        <v>0</v>
      </c>
      <c r="E41" s="34">
        <v>0</v>
      </c>
      <c r="F41" s="34">
        <v>487077856</v>
      </c>
      <c r="G41" s="34">
        <v>0</v>
      </c>
      <c r="H41" s="34">
        <v>487077856</v>
      </c>
      <c r="I41" s="34">
        <v>1889862</v>
      </c>
      <c r="J41" s="34">
        <v>464653083</v>
      </c>
      <c r="K41" s="48">
        <v>0</v>
      </c>
      <c r="L41" s="34">
        <v>464653083</v>
      </c>
      <c r="M41" s="34">
        <v>3605708</v>
      </c>
      <c r="N41" s="34">
        <v>167571660</v>
      </c>
      <c r="O41" s="48">
        <v>0</v>
      </c>
      <c r="P41" s="34">
        <v>167571660</v>
      </c>
      <c r="Q41" s="34">
        <v>1300356</v>
      </c>
      <c r="R41" s="34">
        <v>1119302599</v>
      </c>
      <c r="S41" s="34">
        <v>0</v>
      </c>
      <c r="T41" s="34">
        <v>1119302599</v>
      </c>
      <c r="U41" s="34">
        <v>6795926</v>
      </c>
      <c r="V41" s="18">
        <v>0.85</v>
      </c>
      <c r="W41" s="34">
        <v>5776537</v>
      </c>
      <c r="X41" s="34">
        <v>271837</v>
      </c>
      <c r="Y41" s="34">
        <v>6524089</v>
      </c>
      <c r="Z41" s="140">
        <v>0.02</v>
      </c>
      <c r="AA41" s="34">
        <v>130482</v>
      </c>
      <c r="AB41" s="34">
        <v>0</v>
      </c>
      <c r="AC41" s="34">
        <v>0</v>
      </c>
      <c r="AD41" s="93">
        <v>5374218</v>
      </c>
      <c r="AE41" s="41">
        <v>5237093</v>
      </c>
      <c r="AF41" s="41">
        <v>5374218</v>
      </c>
      <c r="AG41" s="41">
        <v>137125</v>
      </c>
      <c r="AH41" s="19">
        <v>2.6200000000000001E-2</v>
      </c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</row>
    <row r="42" spans="1:150" x14ac:dyDescent="0.2">
      <c r="A42" s="14" t="s">
        <v>56</v>
      </c>
      <c r="B42" s="34">
        <v>0</v>
      </c>
      <c r="C42" s="34">
        <v>0</v>
      </c>
      <c r="D42" s="34">
        <v>0</v>
      </c>
      <c r="E42" s="34">
        <v>0</v>
      </c>
      <c r="F42" s="34">
        <v>1069670226</v>
      </c>
      <c r="G42" s="34">
        <v>0</v>
      </c>
      <c r="H42" s="34">
        <v>1069670226</v>
      </c>
      <c r="I42" s="34">
        <v>4150320</v>
      </c>
      <c r="J42" s="34">
        <v>1289207071</v>
      </c>
      <c r="K42" s="48">
        <v>227969997</v>
      </c>
      <c r="L42" s="34">
        <v>1061237074</v>
      </c>
      <c r="M42" s="34">
        <v>8235200</v>
      </c>
      <c r="N42" s="34">
        <v>799463282</v>
      </c>
      <c r="O42" s="48">
        <v>84321745</v>
      </c>
      <c r="P42" s="34">
        <v>715141537</v>
      </c>
      <c r="Q42" s="34">
        <v>5549498</v>
      </c>
      <c r="R42" s="34">
        <v>3158340579</v>
      </c>
      <c r="S42" s="34">
        <v>312291742</v>
      </c>
      <c r="T42" s="34">
        <v>2846048837</v>
      </c>
      <c r="U42" s="34">
        <v>17935018</v>
      </c>
      <c r="V42" s="18">
        <v>0.85</v>
      </c>
      <c r="W42" s="34">
        <v>15244765</v>
      </c>
      <c r="X42" s="34">
        <v>717401</v>
      </c>
      <c r="Y42" s="34">
        <v>17217617</v>
      </c>
      <c r="Z42" s="140">
        <v>0.02</v>
      </c>
      <c r="AA42" s="34">
        <v>344352</v>
      </c>
      <c r="AB42" s="34">
        <v>0</v>
      </c>
      <c r="AC42" s="34">
        <v>0</v>
      </c>
      <c r="AD42" s="93">
        <v>14183012</v>
      </c>
      <c r="AE42" s="41">
        <v>17274354</v>
      </c>
      <c r="AF42" s="41">
        <v>14183012</v>
      </c>
      <c r="AG42" s="41">
        <v>-3091342</v>
      </c>
      <c r="AH42" s="19">
        <v>-0.17899999999999999</v>
      </c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</row>
    <row r="43" spans="1:150" ht="18" customHeight="1" x14ac:dyDescent="0.2">
      <c r="A43" s="14" t="s">
        <v>57</v>
      </c>
      <c r="B43" s="34">
        <v>0</v>
      </c>
      <c r="C43" s="34">
        <v>0</v>
      </c>
      <c r="D43" s="34">
        <v>0</v>
      </c>
      <c r="E43" s="34">
        <v>0</v>
      </c>
      <c r="F43" s="34">
        <v>410749522</v>
      </c>
      <c r="G43" s="34">
        <v>0</v>
      </c>
      <c r="H43" s="34">
        <v>410749522</v>
      </c>
      <c r="I43" s="34">
        <v>1593708</v>
      </c>
      <c r="J43" s="34">
        <v>307394007</v>
      </c>
      <c r="K43" s="48">
        <v>0</v>
      </c>
      <c r="L43" s="34">
        <v>307394007</v>
      </c>
      <c r="M43" s="34">
        <v>2385377</v>
      </c>
      <c r="N43" s="34">
        <v>21264277</v>
      </c>
      <c r="O43" s="48">
        <v>0</v>
      </c>
      <c r="P43" s="34">
        <v>21264277</v>
      </c>
      <c r="Q43" s="34">
        <v>165011</v>
      </c>
      <c r="R43" s="34">
        <v>739407806</v>
      </c>
      <c r="S43" s="34">
        <v>0</v>
      </c>
      <c r="T43" s="34">
        <v>739407806</v>
      </c>
      <c r="U43" s="34">
        <v>4144096</v>
      </c>
      <c r="V43" s="18">
        <v>0.85</v>
      </c>
      <c r="W43" s="34">
        <v>3522482</v>
      </c>
      <c r="X43" s="34">
        <v>165764</v>
      </c>
      <c r="Y43" s="34">
        <v>3978332</v>
      </c>
      <c r="Z43" s="140">
        <v>0.02</v>
      </c>
      <c r="AA43" s="34">
        <v>79567</v>
      </c>
      <c r="AB43" s="34">
        <v>0</v>
      </c>
      <c r="AC43" s="34">
        <v>0</v>
      </c>
      <c r="AD43" s="93">
        <v>3277151</v>
      </c>
      <c r="AE43" s="41">
        <v>3167757</v>
      </c>
      <c r="AF43" s="41">
        <v>3277151</v>
      </c>
      <c r="AG43" s="41">
        <v>109394</v>
      </c>
      <c r="AH43" s="19">
        <v>3.4500000000000003E-2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</row>
    <row r="44" spans="1:150" x14ac:dyDescent="0.2">
      <c r="A44" s="14" t="s">
        <v>58</v>
      </c>
      <c r="B44" s="34">
        <v>0</v>
      </c>
      <c r="C44" s="34">
        <v>0</v>
      </c>
      <c r="D44" s="34">
        <v>0</v>
      </c>
      <c r="E44" s="34">
        <v>0</v>
      </c>
      <c r="F44" s="34">
        <v>199223554</v>
      </c>
      <c r="G44" s="34">
        <v>0</v>
      </c>
      <c r="H44" s="34">
        <v>199223554</v>
      </c>
      <c r="I44" s="34">
        <v>772987</v>
      </c>
      <c r="J44" s="34">
        <v>385899249</v>
      </c>
      <c r="K44" s="48">
        <v>0</v>
      </c>
      <c r="L44" s="34">
        <v>385899249</v>
      </c>
      <c r="M44" s="34">
        <v>2994578</v>
      </c>
      <c r="N44" s="34">
        <v>58657075</v>
      </c>
      <c r="O44" s="48">
        <v>0</v>
      </c>
      <c r="P44" s="34">
        <v>58657075</v>
      </c>
      <c r="Q44" s="34">
        <v>455179</v>
      </c>
      <c r="R44" s="34">
        <v>643779878</v>
      </c>
      <c r="S44" s="34">
        <v>0</v>
      </c>
      <c r="T44" s="34">
        <v>643779878</v>
      </c>
      <c r="U44" s="34">
        <v>4222744</v>
      </c>
      <c r="V44" s="18">
        <v>0.85</v>
      </c>
      <c r="W44" s="34">
        <v>3589332</v>
      </c>
      <c r="X44" s="34">
        <v>168910</v>
      </c>
      <c r="Y44" s="34">
        <v>4053834</v>
      </c>
      <c r="Z44" s="140">
        <v>1.2999999999999999E-2</v>
      </c>
      <c r="AA44" s="34">
        <v>52700</v>
      </c>
      <c r="AB44" s="34">
        <v>0</v>
      </c>
      <c r="AC44" s="34">
        <v>0</v>
      </c>
      <c r="AD44" s="93">
        <v>3367722</v>
      </c>
      <c r="AE44" s="41">
        <v>4093732</v>
      </c>
      <c r="AF44" s="41">
        <v>3367722</v>
      </c>
      <c r="AG44" s="41">
        <v>-726010</v>
      </c>
      <c r="AH44" s="19">
        <v>-0.17730000000000001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</row>
    <row r="45" spans="1:150" x14ac:dyDescent="0.2">
      <c r="A45" s="14" t="s">
        <v>59</v>
      </c>
      <c r="B45" s="34">
        <v>0</v>
      </c>
      <c r="C45" s="34">
        <v>0</v>
      </c>
      <c r="D45" s="34">
        <v>0</v>
      </c>
      <c r="E45" s="34">
        <v>0</v>
      </c>
      <c r="F45" s="34">
        <v>415103320</v>
      </c>
      <c r="G45" s="34">
        <v>0</v>
      </c>
      <c r="H45" s="34">
        <v>415103320</v>
      </c>
      <c r="I45" s="34">
        <v>1610601</v>
      </c>
      <c r="J45" s="34">
        <v>543914691</v>
      </c>
      <c r="K45" s="48">
        <v>0</v>
      </c>
      <c r="L45" s="34">
        <v>543914691</v>
      </c>
      <c r="M45" s="34">
        <v>4220778</v>
      </c>
      <c r="N45" s="34">
        <v>49419162</v>
      </c>
      <c r="O45" s="48">
        <v>0</v>
      </c>
      <c r="P45" s="34">
        <v>49419162</v>
      </c>
      <c r="Q45" s="34">
        <v>383493</v>
      </c>
      <c r="R45" s="34">
        <v>1008437173</v>
      </c>
      <c r="S45" s="34">
        <v>0</v>
      </c>
      <c r="T45" s="34">
        <v>1008437173</v>
      </c>
      <c r="U45" s="34">
        <v>6214872</v>
      </c>
      <c r="V45" s="18">
        <v>0.85</v>
      </c>
      <c r="W45" s="34">
        <v>5282641</v>
      </c>
      <c r="X45" s="34">
        <v>248595</v>
      </c>
      <c r="Y45" s="34">
        <v>5966277</v>
      </c>
      <c r="Z45" s="140">
        <v>0.02</v>
      </c>
      <c r="AA45" s="34">
        <v>119326</v>
      </c>
      <c r="AB45" s="34">
        <v>0</v>
      </c>
      <c r="AC45" s="34">
        <v>0</v>
      </c>
      <c r="AD45" s="93">
        <v>4914720</v>
      </c>
      <c r="AE45" s="41">
        <v>4741754</v>
      </c>
      <c r="AF45" s="41">
        <v>4914720</v>
      </c>
      <c r="AG45" s="41">
        <v>172966</v>
      </c>
      <c r="AH45" s="19">
        <v>3.6499999999999998E-2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</row>
    <row r="46" spans="1:150" x14ac:dyDescent="0.2">
      <c r="A46" s="14" t="s">
        <v>60</v>
      </c>
      <c r="B46" s="34">
        <v>0</v>
      </c>
      <c r="C46" s="34">
        <v>0</v>
      </c>
      <c r="D46" s="34">
        <v>0</v>
      </c>
      <c r="E46" s="34">
        <v>0</v>
      </c>
      <c r="F46" s="34">
        <v>938965656</v>
      </c>
      <c r="G46" s="34">
        <v>0</v>
      </c>
      <c r="H46" s="34">
        <v>938965656</v>
      </c>
      <c r="I46" s="34">
        <v>3643187</v>
      </c>
      <c r="J46" s="34">
        <v>712481014</v>
      </c>
      <c r="K46" s="48">
        <v>0</v>
      </c>
      <c r="L46" s="34">
        <v>712481014</v>
      </c>
      <c r="M46" s="34">
        <v>5528853</v>
      </c>
      <c r="N46" s="34">
        <v>175688325</v>
      </c>
      <c r="O46" s="48">
        <v>0</v>
      </c>
      <c r="P46" s="34">
        <v>175688325</v>
      </c>
      <c r="Q46" s="34">
        <v>1363341</v>
      </c>
      <c r="R46" s="34">
        <v>1827134995</v>
      </c>
      <c r="S46" s="34">
        <v>0</v>
      </c>
      <c r="T46" s="34">
        <v>1827134995</v>
      </c>
      <c r="U46" s="34">
        <v>10535381</v>
      </c>
      <c r="V46" s="18">
        <v>0.85</v>
      </c>
      <c r="W46" s="34">
        <v>8955074</v>
      </c>
      <c r="X46" s="34">
        <v>421415</v>
      </c>
      <c r="Y46" s="34">
        <v>10113966</v>
      </c>
      <c r="Z46" s="140">
        <v>0.02</v>
      </c>
      <c r="AA46" s="34">
        <v>202279</v>
      </c>
      <c r="AB46" s="34">
        <v>0</v>
      </c>
      <c r="AC46" s="34">
        <v>0</v>
      </c>
      <c r="AD46" s="93">
        <v>8331380</v>
      </c>
      <c r="AE46" s="41">
        <v>8134451</v>
      </c>
      <c r="AF46" s="41">
        <v>8331380</v>
      </c>
      <c r="AG46" s="41">
        <v>196929</v>
      </c>
      <c r="AH46" s="19">
        <v>2.4199999999999999E-2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</row>
    <row r="47" spans="1:150" x14ac:dyDescent="0.2">
      <c r="A47" s="14" t="s">
        <v>61</v>
      </c>
      <c r="B47" s="34">
        <v>0</v>
      </c>
      <c r="C47" s="34">
        <v>0</v>
      </c>
      <c r="D47" s="34">
        <v>0</v>
      </c>
      <c r="E47" s="34">
        <v>0</v>
      </c>
      <c r="F47" s="34">
        <v>2357639380</v>
      </c>
      <c r="G47" s="34">
        <v>245221660</v>
      </c>
      <c r="H47" s="34">
        <v>2112417720</v>
      </c>
      <c r="I47" s="34">
        <v>8196181</v>
      </c>
      <c r="J47" s="34">
        <v>1797360497</v>
      </c>
      <c r="K47" s="48">
        <v>75810772</v>
      </c>
      <c r="L47" s="34">
        <v>1721549725</v>
      </c>
      <c r="M47" s="34">
        <v>13359226</v>
      </c>
      <c r="N47" s="34">
        <v>282733782</v>
      </c>
      <c r="O47" s="48">
        <v>15260365</v>
      </c>
      <c r="P47" s="34">
        <v>267473417</v>
      </c>
      <c r="Q47" s="34">
        <v>2075594</v>
      </c>
      <c r="R47" s="34">
        <v>4437733659</v>
      </c>
      <c r="S47" s="34">
        <v>336292797</v>
      </c>
      <c r="T47" s="34">
        <v>4101440862</v>
      </c>
      <c r="U47" s="34">
        <v>23631001</v>
      </c>
      <c r="V47" s="18">
        <v>0.85</v>
      </c>
      <c r="W47" s="34">
        <v>20086351</v>
      </c>
      <c r="X47" s="34">
        <v>945240</v>
      </c>
      <c r="Y47" s="34">
        <v>22685761</v>
      </c>
      <c r="Z47" s="140">
        <v>0.02</v>
      </c>
      <c r="AA47" s="34">
        <v>453715</v>
      </c>
      <c r="AB47" s="34">
        <v>0</v>
      </c>
      <c r="AC47" s="34">
        <v>0</v>
      </c>
      <c r="AD47" s="93">
        <v>18687396</v>
      </c>
      <c r="AE47" s="41">
        <v>17598878</v>
      </c>
      <c r="AF47" s="41">
        <v>18687396</v>
      </c>
      <c r="AG47" s="41">
        <v>1088518</v>
      </c>
      <c r="AH47" s="19">
        <v>6.1899999999999997E-2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</row>
    <row r="48" spans="1:150" ht="18" customHeight="1" x14ac:dyDescent="0.2">
      <c r="A48" s="14" t="s">
        <v>62</v>
      </c>
      <c r="B48" s="34">
        <v>0</v>
      </c>
      <c r="C48" s="34">
        <v>0</v>
      </c>
      <c r="D48" s="34">
        <v>0</v>
      </c>
      <c r="E48" s="34">
        <v>0</v>
      </c>
      <c r="F48" s="34">
        <v>1470500706</v>
      </c>
      <c r="G48" s="34">
        <v>120439220</v>
      </c>
      <c r="H48" s="34">
        <v>1350061486</v>
      </c>
      <c r="I48" s="34">
        <v>5238239</v>
      </c>
      <c r="J48" s="34">
        <v>1643316231</v>
      </c>
      <c r="K48" s="48">
        <v>15510180</v>
      </c>
      <c r="L48" s="34">
        <v>1627806051</v>
      </c>
      <c r="M48" s="34">
        <v>12631775</v>
      </c>
      <c r="N48" s="34">
        <v>564257191</v>
      </c>
      <c r="O48" s="48">
        <v>0</v>
      </c>
      <c r="P48" s="34">
        <v>564257191</v>
      </c>
      <c r="Q48" s="34">
        <v>4378636</v>
      </c>
      <c r="R48" s="34">
        <v>3678074128</v>
      </c>
      <c r="S48" s="34">
        <v>135949400</v>
      </c>
      <c r="T48" s="34">
        <v>3542124728</v>
      </c>
      <c r="U48" s="34">
        <v>22248650</v>
      </c>
      <c r="V48" s="18">
        <v>0.85</v>
      </c>
      <c r="W48" s="34">
        <v>18911353</v>
      </c>
      <c r="X48" s="34">
        <v>889946</v>
      </c>
      <c r="Y48" s="34">
        <v>21358704</v>
      </c>
      <c r="Z48" s="140">
        <v>0.02</v>
      </c>
      <c r="AA48" s="34">
        <v>427174</v>
      </c>
      <c r="AB48" s="34">
        <v>0</v>
      </c>
      <c r="AC48" s="34">
        <v>0</v>
      </c>
      <c r="AD48" s="93">
        <v>17594233</v>
      </c>
      <c r="AE48" s="41">
        <v>17397024</v>
      </c>
      <c r="AF48" s="41">
        <v>17594233</v>
      </c>
      <c r="AG48" s="41">
        <v>197209</v>
      </c>
      <c r="AH48" s="19">
        <v>1.1299999999999999E-2</v>
      </c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</row>
    <row r="49" spans="1:150" x14ac:dyDescent="0.2">
      <c r="A49" s="14" t="s">
        <v>63</v>
      </c>
      <c r="B49" s="34">
        <v>0</v>
      </c>
      <c r="C49" s="34">
        <v>0</v>
      </c>
      <c r="D49" s="34">
        <v>0</v>
      </c>
      <c r="E49" s="34">
        <v>0</v>
      </c>
      <c r="F49" s="34">
        <v>735478968</v>
      </c>
      <c r="G49" s="34">
        <v>1846544</v>
      </c>
      <c r="H49" s="34">
        <v>733632424</v>
      </c>
      <c r="I49" s="34">
        <v>2846494</v>
      </c>
      <c r="J49" s="34">
        <v>695691530</v>
      </c>
      <c r="K49" s="48">
        <v>0</v>
      </c>
      <c r="L49" s="34">
        <v>695691530</v>
      </c>
      <c r="M49" s="34">
        <v>5398566</v>
      </c>
      <c r="N49" s="34">
        <v>238456070</v>
      </c>
      <c r="O49" s="48">
        <v>7372659</v>
      </c>
      <c r="P49" s="34">
        <v>231083411</v>
      </c>
      <c r="Q49" s="34">
        <v>1793207</v>
      </c>
      <c r="R49" s="34">
        <v>1669626568</v>
      </c>
      <c r="S49" s="34">
        <v>9219203</v>
      </c>
      <c r="T49" s="34">
        <v>1660407365</v>
      </c>
      <c r="U49" s="34">
        <v>10038267</v>
      </c>
      <c r="V49" s="18">
        <v>0.85</v>
      </c>
      <c r="W49" s="34">
        <v>8532527</v>
      </c>
      <c r="X49" s="34">
        <v>401531</v>
      </c>
      <c r="Y49" s="34">
        <v>9636736</v>
      </c>
      <c r="Z49" s="140">
        <v>0.02</v>
      </c>
      <c r="AA49" s="34">
        <v>192735</v>
      </c>
      <c r="AB49" s="34">
        <v>0</v>
      </c>
      <c r="AC49" s="34">
        <v>0</v>
      </c>
      <c r="AD49" s="93">
        <v>7938261</v>
      </c>
      <c r="AE49" s="41">
        <v>7904214</v>
      </c>
      <c r="AF49" s="41">
        <v>7938261</v>
      </c>
      <c r="AG49" s="41">
        <v>34047</v>
      </c>
      <c r="AH49" s="19">
        <v>4.3E-3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</row>
    <row r="50" spans="1:150" x14ac:dyDescent="0.2">
      <c r="A50" s="14" t="s">
        <v>64</v>
      </c>
      <c r="B50" s="34">
        <v>0</v>
      </c>
      <c r="C50" s="34">
        <v>0</v>
      </c>
      <c r="D50" s="34">
        <v>0</v>
      </c>
      <c r="E50" s="34">
        <v>0</v>
      </c>
      <c r="F50" s="34">
        <v>299302061</v>
      </c>
      <c r="G50" s="34">
        <v>0</v>
      </c>
      <c r="H50" s="34">
        <v>299302061</v>
      </c>
      <c r="I50" s="34">
        <v>1161292</v>
      </c>
      <c r="J50" s="34">
        <v>643529419</v>
      </c>
      <c r="K50" s="48">
        <v>0</v>
      </c>
      <c r="L50" s="34">
        <v>643529419</v>
      </c>
      <c r="M50" s="34">
        <v>4993788</v>
      </c>
      <c r="N50" s="34">
        <v>78230655</v>
      </c>
      <c r="O50" s="48">
        <v>0</v>
      </c>
      <c r="P50" s="34">
        <v>78230655</v>
      </c>
      <c r="Q50" s="34">
        <v>607070</v>
      </c>
      <c r="R50" s="34">
        <v>1021062135</v>
      </c>
      <c r="S50" s="34">
        <v>0</v>
      </c>
      <c r="T50" s="34">
        <v>1021062135</v>
      </c>
      <c r="U50" s="34">
        <v>6762150</v>
      </c>
      <c r="V50" s="18">
        <v>0.85</v>
      </c>
      <c r="W50" s="34">
        <v>5747828</v>
      </c>
      <c r="X50" s="34">
        <v>270486</v>
      </c>
      <c r="Y50" s="34">
        <v>6491664</v>
      </c>
      <c r="Z50" s="140">
        <v>1.7000000000000001E-2</v>
      </c>
      <c r="AA50" s="34">
        <v>110358</v>
      </c>
      <c r="AB50" s="34">
        <v>0</v>
      </c>
      <c r="AC50" s="34">
        <v>0</v>
      </c>
      <c r="AD50" s="93">
        <v>5366984</v>
      </c>
      <c r="AE50" s="41">
        <v>11145177</v>
      </c>
      <c r="AF50" s="41">
        <v>5366984</v>
      </c>
      <c r="AG50" s="41">
        <v>-5778193</v>
      </c>
      <c r="AH50" s="19">
        <v>-0.51839999999999997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</row>
    <row r="51" spans="1:150" x14ac:dyDescent="0.2">
      <c r="A51" s="14" t="s">
        <v>65</v>
      </c>
      <c r="B51" s="34">
        <v>0</v>
      </c>
      <c r="C51" s="34">
        <v>0</v>
      </c>
      <c r="D51" s="34">
        <v>0</v>
      </c>
      <c r="E51" s="34">
        <v>0</v>
      </c>
      <c r="F51" s="34">
        <v>360879700</v>
      </c>
      <c r="G51" s="34">
        <v>0</v>
      </c>
      <c r="H51" s="34">
        <v>360879700</v>
      </c>
      <c r="I51" s="34">
        <v>1400213</v>
      </c>
      <c r="J51" s="34">
        <v>289337659</v>
      </c>
      <c r="K51" s="48">
        <v>0</v>
      </c>
      <c r="L51" s="34">
        <v>289337659</v>
      </c>
      <c r="M51" s="34">
        <v>2245260</v>
      </c>
      <c r="N51" s="34">
        <v>59079945</v>
      </c>
      <c r="O51" s="48">
        <v>0</v>
      </c>
      <c r="P51" s="34">
        <v>59079945</v>
      </c>
      <c r="Q51" s="34">
        <v>458460</v>
      </c>
      <c r="R51" s="34">
        <v>709297304</v>
      </c>
      <c r="S51" s="34">
        <v>0</v>
      </c>
      <c r="T51" s="34">
        <v>709297304</v>
      </c>
      <c r="U51" s="34">
        <v>4103933</v>
      </c>
      <c r="V51" s="18">
        <v>0.85</v>
      </c>
      <c r="W51" s="34">
        <v>3488343</v>
      </c>
      <c r="X51" s="34">
        <v>164157</v>
      </c>
      <c r="Y51" s="34">
        <v>3939776</v>
      </c>
      <c r="Z51" s="140">
        <v>0.02</v>
      </c>
      <c r="AA51" s="34">
        <v>78796</v>
      </c>
      <c r="AB51" s="34">
        <v>0</v>
      </c>
      <c r="AC51" s="34">
        <v>0</v>
      </c>
      <c r="AD51" s="93">
        <v>3245390</v>
      </c>
      <c r="AE51" s="41">
        <v>3276618</v>
      </c>
      <c r="AF51" s="41">
        <v>3245390</v>
      </c>
      <c r="AG51" s="41">
        <v>-31228</v>
      </c>
      <c r="AH51" s="19">
        <v>-9.4999999999999998E-3</v>
      </c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</row>
    <row r="52" spans="1:150" x14ac:dyDescent="0.2">
      <c r="A52" s="14" t="s">
        <v>66</v>
      </c>
      <c r="B52" s="34">
        <v>0</v>
      </c>
      <c r="C52" s="34">
        <v>0</v>
      </c>
      <c r="D52" s="34">
        <v>0</v>
      </c>
      <c r="E52" s="34">
        <v>0</v>
      </c>
      <c r="F52" s="34">
        <v>340864656</v>
      </c>
      <c r="G52" s="34">
        <v>0</v>
      </c>
      <c r="H52" s="34">
        <v>340864656</v>
      </c>
      <c r="I52" s="34">
        <v>1322555</v>
      </c>
      <c r="J52" s="34">
        <v>295292662</v>
      </c>
      <c r="K52" s="48">
        <v>0</v>
      </c>
      <c r="L52" s="34">
        <v>295292662</v>
      </c>
      <c r="M52" s="34">
        <v>2291471</v>
      </c>
      <c r="N52" s="34">
        <v>72340449</v>
      </c>
      <c r="O52" s="48">
        <v>0</v>
      </c>
      <c r="P52" s="34">
        <v>72340449</v>
      </c>
      <c r="Q52" s="34">
        <v>561362</v>
      </c>
      <c r="R52" s="34">
        <v>708497767</v>
      </c>
      <c r="S52" s="34">
        <v>0</v>
      </c>
      <c r="T52" s="34">
        <v>708497767</v>
      </c>
      <c r="U52" s="34">
        <v>4175388</v>
      </c>
      <c r="V52" s="18">
        <v>0.85</v>
      </c>
      <c r="W52" s="34">
        <v>3549080</v>
      </c>
      <c r="X52" s="34">
        <v>167016</v>
      </c>
      <c r="Y52" s="34">
        <v>4008372</v>
      </c>
      <c r="Z52" s="140">
        <v>0.02</v>
      </c>
      <c r="AA52" s="34">
        <v>80167</v>
      </c>
      <c r="AB52" s="34">
        <v>0</v>
      </c>
      <c r="AC52" s="34">
        <v>0</v>
      </c>
      <c r="AD52" s="93">
        <v>3301897</v>
      </c>
      <c r="AE52" s="41">
        <v>3189568</v>
      </c>
      <c r="AF52" s="41">
        <v>3301897</v>
      </c>
      <c r="AG52" s="41">
        <v>112329</v>
      </c>
      <c r="AH52" s="19">
        <v>3.5200000000000002E-2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</row>
    <row r="53" spans="1:150" ht="18" customHeight="1" x14ac:dyDescent="0.2">
      <c r="A53" s="14" t="s">
        <v>67</v>
      </c>
      <c r="B53" s="34">
        <v>0</v>
      </c>
      <c r="C53" s="34">
        <v>0</v>
      </c>
      <c r="D53" s="34">
        <v>0</v>
      </c>
      <c r="E53" s="34">
        <v>0</v>
      </c>
      <c r="F53" s="34">
        <v>507830707</v>
      </c>
      <c r="G53" s="34">
        <v>0</v>
      </c>
      <c r="H53" s="34">
        <v>507830707</v>
      </c>
      <c r="I53" s="34">
        <v>1970383</v>
      </c>
      <c r="J53" s="34">
        <v>585069430</v>
      </c>
      <c r="K53" s="48">
        <v>0</v>
      </c>
      <c r="L53" s="34">
        <v>585069430</v>
      </c>
      <c r="M53" s="34">
        <v>4540139</v>
      </c>
      <c r="N53" s="34">
        <v>89357606</v>
      </c>
      <c r="O53" s="48">
        <v>0</v>
      </c>
      <c r="P53" s="34">
        <v>89357606</v>
      </c>
      <c r="Q53" s="34">
        <v>693415</v>
      </c>
      <c r="R53" s="34">
        <v>1182257743</v>
      </c>
      <c r="S53" s="34">
        <v>0</v>
      </c>
      <c r="T53" s="34">
        <v>1182257743</v>
      </c>
      <c r="U53" s="34">
        <v>7203937</v>
      </c>
      <c r="V53" s="18">
        <v>0.85</v>
      </c>
      <c r="W53" s="34">
        <v>6123346</v>
      </c>
      <c r="X53" s="34">
        <v>288157</v>
      </c>
      <c r="Y53" s="34">
        <v>6915780</v>
      </c>
      <c r="Z53" s="140">
        <v>0.02</v>
      </c>
      <c r="AA53" s="34">
        <v>138316</v>
      </c>
      <c r="AB53" s="34">
        <v>0</v>
      </c>
      <c r="AC53" s="34">
        <v>0</v>
      </c>
      <c r="AD53" s="93">
        <v>5696873</v>
      </c>
      <c r="AE53" s="41">
        <v>6269698</v>
      </c>
      <c r="AF53" s="41">
        <v>5696873</v>
      </c>
      <c r="AG53" s="41">
        <v>-572825</v>
      </c>
      <c r="AH53" s="19">
        <v>-9.1399999999999995E-2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</row>
    <row r="54" spans="1:150" x14ac:dyDescent="0.2">
      <c r="A54" s="14" t="s">
        <v>68</v>
      </c>
      <c r="B54" s="34">
        <v>0</v>
      </c>
      <c r="C54" s="34">
        <v>0</v>
      </c>
      <c r="D54" s="34">
        <v>0</v>
      </c>
      <c r="E54" s="34">
        <v>0</v>
      </c>
      <c r="F54" s="34">
        <v>450961437</v>
      </c>
      <c r="G54" s="34">
        <v>0</v>
      </c>
      <c r="H54" s="34">
        <v>450961437</v>
      </c>
      <c r="I54" s="34">
        <v>1749730</v>
      </c>
      <c r="J54" s="34">
        <v>501359739</v>
      </c>
      <c r="K54" s="48">
        <v>0</v>
      </c>
      <c r="L54" s="34">
        <v>501359739</v>
      </c>
      <c r="M54" s="34">
        <v>3890552</v>
      </c>
      <c r="N54" s="34">
        <v>101839421</v>
      </c>
      <c r="O54" s="48">
        <v>0</v>
      </c>
      <c r="P54" s="34">
        <v>101839421</v>
      </c>
      <c r="Q54" s="34">
        <v>790274</v>
      </c>
      <c r="R54" s="34">
        <v>1054160597</v>
      </c>
      <c r="S54" s="34">
        <v>0</v>
      </c>
      <c r="T54" s="34">
        <v>1054160597</v>
      </c>
      <c r="U54" s="34">
        <v>6430556</v>
      </c>
      <c r="V54" s="18">
        <v>0.85</v>
      </c>
      <c r="W54" s="34">
        <v>5465973</v>
      </c>
      <c r="X54" s="34">
        <v>257222</v>
      </c>
      <c r="Y54" s="34">
        <v>6173334</v>
      </c>
      <c r="Z54" s="140">
        <v>1.4999999999999999E-2</v>
      </c>
      <c r="AA54" s="34">
        <v>92600</v>
      </c>
      <c r="AB54" s="34">
        <v>0</v>
      </c>
      <c r="AC54" s="34">
        <v>0</v>
      </c>
      <c r="AD54" s="93">
        <v>5116151</v>
      </c>
      <c r="AE54" s="41">
        <v>4284420</v>
      </c>
      <c r="AF54" s="41">
        <v>5116151</v>
      </c>
      <c r="AG54" s="41">
        <v>831731</v>
      </c>
      <c r="AH54" s="19">
        <v>0.19409999999999999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</row>
    <row r="55" spans="1:150" x14ac:dyDescent="0.2">
      <c r="A55" s="14" t="s">
        <v>69</v>
      </c>
      <c r="B55" s="34">
        <v>0</v>
      </c>
      <c r="C55" s="34">
        <v>0</v>
      </c>
      <c r="D55" s="34">
        <v>0</v>
      </c>
      <c r="E55" s="34">
        <v>0</v>
      </c>
      <c r="F55" s="34">
        <v>225317474</v>
      </c>
      <c r="G55" s="34">
        <v>0</v>
      </c>
      <c r="H55" s="34">
        <v>225317474</v>
      </c>
      <c r="I55" s="34">
        <v>874232</v>
      </c>
      <c r="J55" s="34">
        <v>2680518547</v>
      </c>
      <c r="K55" s="48">
        <v>0</v>
      </c>
      <c r="L55" s="34">
        <v>2680518547</v>
      </c>
      <c r="M55" s="34">
        <v>20800824</v>
      </c>
      <c r="N55" s="34">
        <v>49109884</v>
      </c>
      <c r="O55" s="48">
        <v>0</v>
      </c>
      <c r="P55" s="34">
        <v>49109884</v>
      </c>
      <c r="Q55" s="34">
        <v>381093</v>
      </c>
      <c r="R55" s="34">
        <v>2954945905</v>
      </c>
      <c r="S55" s="34">
        <v>0</v>
      </c>
      <c r="T55" s="34">
        <v>2954945905</v>
      </c>
      <c r="U55" s="34">
        <v>22056149</v>
      </c>
      <c r="V55" s="18">
        <v>0.85</v>
      </c>
      <c r="W55" s="34">
        <v>18747727</v>
      </c>
      <c r="X55" s="34">
        <v>882246</v>
      </c>
      <c r="Y55" s="34">
        <v>21173903</v>
      </c>
      <c r="Z55" s="140">
        <v>0.01</v>
      </c>
      <c r="AA55" s="34">
        <v>211739</v>
      </c>
      <c r="AB55" s="34">
        <v>0</v>
      </c>
      <c r="AC55" s="34">
        <v>6517194</v>
      </c>
      <c r="AD55" s="93">
        <v>11136548</v>
      </c>
      <c r="AE55" s="41">
        <v>18377792</v>
      </c>
      <c r="AF55" s="41">
        <v>11136548</v>
      </c>
      <c r="AG55" s="41">
        <v>-7241244</v>
      </c>
      <c r="AH55" s="19">
        <v>-0.39400000000000002</v>
      </c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</row>
    <row r="56" spans="1:150" x14ac:dyDescent="0.2">
      <c r="A56" s="14" t="s">
        <v>70</v>
      </c>
      <c r="B56" s="34">
        <v>0</v>
      </c>
      <c r="C56" s="34">
        <v>0</v>
      </c>
      <c r="D56" s="34">
        <v>0</v>
      </c>
      <c r="E56" s="34">
        <v>0</v>
      </c>
      <c r="F56" s="34">
        <v>571688876</v>
      </c>
      <c r="G56" s="34">
        <v>0</v>
      </c>
      <c r="H56" s="34">
        <v>571688876</v>
      </c>
      <c r="I56" s="34">
        <v>2218153</v>
      </c>
      <c r="J56" s="34">
        <v>542032979</v>
      </c>
      <c r="K56" s="48">
        <v>0</v>
      </c>
      <c r="L56" s="34">
        <v>542032979</v>
      </c>
      <c r="M56" s="34">
        <v>4206176</v>
      </c>
      <c r="N56" s="34">
        <v>150386348</v>
      </c>
      <c r="O56" s="48">
        <v>0</v>
      </c>
      <c r="P56" s="34">
        <v>150386348</v>
      </c>
      <c r="Q56" s="34">
        <v>1166998</v>
      </c>
      <c r="R56" s="34">
        <v>1264108203</v>
      </c>
      <c r="S56" s="34">
        <v>0</v>
      </c>
      <c r="T56" s="34">
        <v>1264108203</v>
      </c>
      <c r="U56" s="34">
        <v>7591327</v>
      </c>
      <c r="V56" s="18">
        <v>0.85</v>
      </c>
      <c r="W56" s="34">
        <v>6452628</v>
      </c>
      <c r="X56" s="34">
        <v>303653</v>
      </c>
      <c r="Y56" s="34">
        <v>7287674</v>
      </c>
      <c r="Z56" s="140">
        <v>0.02</v>
      </c>
      <c r="AA56" s="34">
        <v>145753</v>
      </c>
      <c r="AB56" s="34">
        <v>0</v>
      </c>
      <c r="AC56" s="34">
        <v>0</v>
      </c>
      <c r="AD56" s="93">
        <v>6003222</v>
      </c>
      <c r="AE56" s="41">
        <v>6210813</v>
      </c>
      <c r="AF56" s="41">
        <v>6003222</v>
      </c>
      <c r="AG56" s="41">
        <v>-207591</v>
      </c>
      <c r="AH56" s="19">
        <v>-3.3399999999999999E-2</v>
      </c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</row>
    <row r="57" spans="1:150" x14ac:dyDescent="0.2">
      <c r="A57" s="14" t="s">
        <v>71</v>
      </c>
      <c r="B57" s="34">
        <v>0</v>
      </c>
      <c r="C57" s="34">
        <v>0</v>
      </c>
      <c r="D57" s="34">
        <v>0</v>
      </c>
      <c r="E57" s="34">
        <v>0</v>
      </c>
      <c r="F57" s="34">
        <v>634491522</v>
      </c>
      <c r="G57" s="34">
        <v>0</v>
      </c>
      <c r="H57" s="34">
        <v>634491522</v>
      </c>
      <c r="I57" s="34">
        <v>2461827</v>
      </c>
      <c r="J57" s="34">
        <v>764102220</v>
      </c>
      <c r="K57" s="48">
        <v>0</v>
      </c>
      <c r="L57" s="34">
        <v>764102220</v>
      </c>
      <c r="M57" s="34">
        <v>5929433</v>
      </c>
      <c r="N57" s="34">
        <v>175649628</v>
      </c>
      <c r="O57" s="48">
        <v>0</v>
      </c>
      <c r="P57" s="34">
        <v>175649628</v>
      </c>
      <c r="Q57" s="34">
        <v>1363041</v>
      </c>
      <c r="R57" s="34">
        <v>1574243370</v>
      </c>
      <c r="S57" s="34">
        <v>0</v>
      </c>
      <c r="T57" s="34">
        <v>1574243370</v>
      </c>
      <c r="U57" s="34">
        <v>9754301</v>
      </c>
      <c r="V57" s="18">
        <v>0.85</v>
      </c>
      <c r="W57" s="34">
        <v>8291156</v>
      </c>
      <c r="X57" s="34">
        <v>390172</v>
      </c>
      <c r="Y57" s="34">
        <v>9364129</v>
      </c>
      <c r="Z57" s="140">
        <v>0.02</v>
      </c>
      <c r="AA57" s="34">
        <v>187283</v>
      </c>
      <c r="AB57" s="34">
        <v>0</v>
      </c>
      <c r="AC57" s="34">
        <v>0</v>
      </c>
      <c r="AD57" s="93">
        <v>7713701</v>
      </c>
      <c r="AE57" s="41">
        <v>7836003</v>
      </c>
      <c r="AF57" s="41">
        <v>7713701</v>
      </c>
      <c r="AG57" s="41">
        <v>-122302</v>
      </c>
      <c r="AH57" s="19">
        <v>-1.5599999999999999E-2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</row>
    <row r="58" spans="1:150" ht="18" customHeight="1" x14ac:dyDescent="0.2">
      <c r="A58" s="14" t="s">
        <v>72</v>
      </c>
      <c r="B58" s="34">
        <v>0</v>
      </c>
      <c r="C58" s="34">
        <v>0</v>
      </c>
      <c r="D58" s="34">
        <v>0</v>
      </c>
      <c r="E58" s="34">
        <v>0</v>
      </c>
      <c r="F58" s="34">
        <v>73492193</v>
      </c>
      <c r="G58" s="34">
        <v>0</v>
      </c>
      <c r="H58" s="34">
        <v>73492193</v>
      </c>
      <c r="I58" s="34">
        <v>285150</v>
      </c>
      <c r="J58" s="34">
        <v>192799087</v>
      </c>
      <c r="K58" s="48">
        <v>0</v>
      </c>
      <c r="L58" s="34">
        <v>192799087</v>
      </c>
      <c r="M58" s="34">
        <v>1496121</v>
      </c>
      <c r="N58" s="34">
        <v>29167015</v>
      </c>
      <c r="O58" s="48">
        <v>0</v>
      </c>
      <c r="P58" s="34">
        <v>29167015</v>
      </c>
      <c r="Q58" s="34">
        <v>226336</v>
      </c>
      <c r="R58" s="34">
        <v>295458295</v>
      </c>
      <c r="S58" s="34">
        <v>0</v>
      </c>
      <c r="T58" s="34">
        <v>295458295</v>
      </c>
      <c r="U58" s="34">
        <v>2007607</v>
      </c>
      <c r="V58" s="18">
        <v>0.85</v>
      </c>
      <c r="W58" s="34">
        <v>1706466</v>
      </c>
      <c r="X58" s="34">
        <v>80304</v>
      </c>
      <c r="Y58" s="34">
        <v>1927303</v>
      </c>
      <c r="Z58" s="140">
        <v>0.02</v>
      </c>
      <c r="AA58" s="34">
        <v>38546</v>
      </c>
      <c r="AB58" s="34">
        <v>0</v>
      </c>
      <c r="AC58" s="34">
        <v>0</v>
      </c>
      <c r="AD58" s="93">
        <v>1587616</v>
      </c>
      <c r="AE58" s="41">
        <v>1584307</v>
      </c>
      <c r="AF58" s="41">
        <v>1587616</v>
      </c>
      <c r="AG58" s="41">
        <v>3309</v>
      </c>
      <c r="AH58" s="19">
        <v>2.0999999999999999E-3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</row>
    <row r="59" spans="1:150" x14ac:dyDescent="0.2">
      <c r="A59" s="14" t="s">
        <v>73</v>
      </c>
      <c r="B59" s="34">
        <v>0</v>
      </c>
      <c r="C59" s="34">
        <v>0</v>
      </c>
      <c r="D59" s="34">
        <v>0</v>
      </c>
      <c r="E59" s="34">
        <v>0</v>
      </c>
      <c r="F59" s="34">
        <v>352354812</v>
      </c>
      <c r="G59" s="34">
        <v>0</v>
      </c>
      <c r="H59" s="34">
        <v>352354812</v>
      </c>
      <c r="I59" s="34">
        <v>1367137</v>
      </c>
      <c r="J59" s="34">
        <v>2620804675</v>
      </c>
      <c r="K59" s="48">
        <v>0</v>
      </c>
      <c r="L59" s="34">
        <v>2620804675</v>
      </c>
      <c r="M59" s="34">
        <v>20337444</v>
      </c>
      <c r="N59" s="34">
        <v>195992830</v>
      </c>
      <c r="O59" s="48">
        <v>255780</v>
      </c>
      <c r="P59" s="34">
        <v>195737050</v>
      </c>
      <c r="Q59" s="34">
        <v>1518920</v>
      </c>
      <c r="R59" s="34">
        <v>3169152317</v>
      </c>
      <c r="S59" s="34">
        <v>255780</v>
      </c>
      <c r="T59" s="34">
        <v>3168896537</v>
      </c>
      <c r="U59" s="34">
        <v>23223501</v>
      </c>
      <c r="V59" s="18">
        <v>0.85</v>
      </c>
      <c r="W59" s="34">
        <v>19739976</v>
      </c>
      <c r="X59" s="34">
        <v>928940</v>
      </c>
      <c r="Y59" s="34">
        <v>22294561</v>
      </c>
      <c r="Z59" s="140">
        <v>0.02</v>
      </c>
      <c r="AA59" s="34">
        <v>445891</v>
      </c>
      <c r="AB59" s="34">
        <v>0</v>
      </c>
      <c r="AC59" s="34">
        <v>446188</v>
      </c>
      <c r="AD59" s="93">
        <v>17918957</v>
      </c>
      <c r="AE59" s="41">
        <v>17867151</v>
      </c>
      <c r="AF59" s="41">
        <v>17918957</v>
      </c>
      <c r="AG59" s="41">
        <v>51806</v>
      </c>
      <c r="AH59" s="19">
        <v>2.8999999999999998E-3</v>
      </c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</row>
    <row r="60" spans="1:150" x14ac:dyDescent="0.2">
      <c r="A60" s="14" t="s">
        <v>74</v>
      </c>
      <c r="B60" s="34">
        <v>0</v>
      </c>
      <c r="C60" s="34">
        <v>0</v>
      </c>
      <c r="D60" s="34">
        <v>0</v>
      </c>
      <c r="E60" s="34">
        <v>0</v>
      </c>
      <c r="F60" s="34">
        <v>135873322</v>
      </c>
      <c r="G60" s="34">
        <v>0</v>
      </c>
      <c r="H60" s="34">
        <v>135873322</v>
      </c>
      <c r="I60" s="34">
        <v>527188</v>
      </c>
      <c r="J60" s="34">
        <v>150735519</v>
      </c>
      <c r="K60" s="48">
        <v>0</v>
      </c>
      <c r="L60" s="34">
        <v>150735519</v>
      </c>
      <c r="M60" s="34">
        <v>1169708</v>
      </c>
      <c r="N60" s="34">
        <v>14128123</v>
      </c>
      <c r="O60" s="48">
        <v>0</v>
      </c>
      <c r="P60" s="34">
        <v>14128123</v>
      </c>
      <c r="Q60" s="34">
        <v>109634</v>
      </c>
      <c r="R60" s="34">
        <v>300736964</v>
      </c>
      <c r="S60" s="34">
        <v>0</v>
      </c>
      <c r="T60" s="34">
        <v>300736964</v>
      </c>
      <c r="U60" s="34">
        <v>1806530</v>
      </c>
      <c r="V60" s="18">
        <v>0.85</v>
      </c>
      <c r="W60" s="34">
        <v>1535551</v>
      </c>
      <c r="X60" s="34">
        <v>72261</v>
      </c>
      <c r="Y60" s="34">
        <v>1734269</v>
      </c>
      <c r="Z60" s="140">
        <v>0.02</v>
      </c>
      <c r="AA60" s="34">
        <v>34685</v>
      </c>
      <c r="AB60" s="34">
        <v>0</v>
      </c>
      <c r="AC60" s="34">
        <v>0</v>
      </c>
      <c r="AD60" s="93">
        <v>1428605</v>
      </c>
      <c r="AE60" s="41">
        <v>1397879</v>
      </c>
      <c r="AF60" s="41">
        <v>1428605</v>
      </c>
      <c r="AG60" s="41">
        <v>30726</v>
      </c>
      <c r="AH60" s="19">
        <v>2.1999999999999999E-2</v>
      </c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</row>
    <row r="61" spans="1:150" x14ac:dyDescent="0.2">
      <c r="A61" s="14" t="s">
        <v>75</v>
      </c>
      <c r="B61" s="34">
        <v>0</v>
      </c>
      <c r="C61" s="34">
        <v>0</v>
      </c>
      <c r="D61" s="34">
        <v>0</v>
      </c>
      <c r="E61" s="34">
        <v>0</v>
      </c>
      <c r="F61" s="34">
        <v>2442653194</v>
      </c>
      <c r="G61" s="34">
        <v>712070</v>
      </c>
      <c r="H61" s="34">
        <v>2441941124</v>
      </c>
      <c r="I61" s="34">
        <v>9474732</v>
      </c>
      <c r="J61" s="34">
        <v>1110835756</v>
      </c>
      <c r="K61" s="48">
        <v>5022548</v>
      </c>
      <c r="L61" s="34">
        <v>1105813208</v>
      </c>
      <c r="M61" s="34">
        <v>8581110</v>
      </c>
      <c r="N61" s="34">
        <v>1027564061</v>
      </c>
      <c r="O61" s="48">
        <v>4655640</v>
      </c>
      <c r="P61" s="34">
        <v>1022908421</v>
      </c>
      <c r="Q61" s="34">
        <v>7937769</v>
      </c>
      <c r="R61" s="34">
        <v>4581053011</v>
      </c>
      <c r="S61" s="34">
        <v>10390258</v>
      </c>
      <c r="T61" s="34">
        <v>4570662753</v>
      </c>
      <c r="U61" s="34">
        <v>25993611</v>
      </c>
      <c r="V61" s="18">
        <v>0.85</v>
      </c>
      <c r="W61" s="34">
        <v>22094569</v>
      </c>
      <c r="X61" s="34">
        <v>1039744</v>
      </c>
      <c r="Y61" s="34">
        <v>24953867</v>
      </c>
      <c r="Z61" s="140">
        <v>0.02</v>
      </c>
      <c r="AA61" s="34">
        <v>499077</v>
      </c>
      <c r="AB61" s="34">
        <v>0</v>
      </c>
      <c r="AC61" s="34">
        <v>0</v>
      </c>
      <c r="AD61" s="93">
        <v>20555748</v>
      </c>
      <c r="AE61" s="41">
        <v>20727795</v>
      </c>
      <c r="AF61" s="41">
        <v>20555748</v>
      </c>
      <c r="AG61" s="41">
        <v>-172047</v>
      </c>
      <c r="AH61" s="19">
        <v>-8.3000000000000001E-3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</row>
    <row r="62" spans="1:150" x14ac:dyDescent="0.2">
      <c r="A62" s="14" t="s">
        <v>76</v>
      </c>
      <c r="B62" s="34">
        <v>0</v>
      </c>
      <c r="C62" s="34">
        <v>0</v>
      </c>
      <c r="D62" s="34">
        <v>0</v>
      </c>
      <c r="E62" s="34">
        <v>0</v>
      </c>
      <c r="F62" s="34">
        <v>115815818</v>
      </c>
      <c r="G62" s="34">
        <v>0</v>
      </c>
      <c r="H62" s="34">
        <v>115815818</v>
      </c>
      <c r="I62" s="34">
        <v>449365</v>
      </c>
      <c r="J62" s="34">
        <v>827673818</v>
      </c>
      <c r="K62" s="48">
        <v>0</v>
      </c>
      <c r="L62" s="34">
        <v>827673818</v>
      </c>
      <c r="M62" s="34">
        <v>6422749</v>
      </c>
      <c r="N62" s="34">
        <v>62496456</v>
      </c>
      <c r="O62" s="48">
        <v>0</v>
      </c>
      <c r="P62" s="34">
        <v>62496456</v>
      </c>
      <c r="Q62" s="34">
        <v>484972</v>
      </c>
      <c r="R62" s="34">
        <v>1005986092</v>
      </c>
      <c r="S62" s="34">
        <v>0</v>
      </c>
      <c r="T62" s="34">
        <v>1005986092</v>
      </c>
      <c r="U62" s="34">
        <v>7357086</v>
      </c>
      <c r="V62" s="18">
        <v>0.85</v>
      </c>
      <c r="W62" s="34">
        <v>6253523</v>
      </c>
      <c r="X62" s="34">
        <v>294283</v>
      </c>
      <c r="Y62" s="34">
        <v>7062803</v>
      </c>
      <c r="Z62" s="140">
        <v>0.02</v>
      </c>
      <c r="AA62" s="34">
        <v>141256</v>
      </c>
      <c r="AB62" s="34">
        <v>0</v>
      </c>
      <c r="AC62" s="34">
        <v>0</v>
      </c>
      <c r="AD62" s="93">
        <v>5817984</v>
      </c>
      <c r="AE62" s="41">
        <v>5939430</v>
      </c>
      <c r="AF62" s="41">
        <v>5817984</v>
      </c>
      <c r="AG62" s="41">
        <v>-121446</v>
      </c>
      <c r="AH62" s="19">
        <v>-2.0400000000000001E-2</v>
      </c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</row>
    <row r="63" spans="1:150" ht="24" customHeight="1" thickBot="1" x14ac:dyDescent="0.25">
      <c r="A63" s="57" t="s">
        <v>77</v>
      </c>
      <c r="B63" s="58">
        <v>0</v>
      </c>
      <c r="C63" s="58">
        <v>0</v>
      </c>
      <c r="D63" s="58">
        <v>0</v>
      </c>
      <c r="E63" s="58">
        <v>0</v>
      </c>
      <c r="F63" s="58">
        <v>50427513318</v>
      </c>
      <c r="G63" s="58">
        <v>913913184</v>
      </c>
      <c r="H63" s="58">
        <v>49513600134</v>
      </c>
      <c r="I63" s="58">
        <v>192112771</v>
      </c>
      <c r="J63" s="58">
        <v>53917526281</v>
      </c>
      <c r="K63" s="58">
        <v>1156464289</v>
      </c>
      <c r="L63" s="58">
        <v>52761061992</v>
      </c>
      <c r="M63" s="58">
        <v>409425840</v>
      </c>
      <c r="N63" s="58">
        <v>17945762577</v>
      </c>
      <c r="O63" s="58">
        <v>957733820</v>
      </c>
      <c r="P63" s="58">
        <v>16988028757</v>
      </c>
      <c r="Q63" s="58">
        <v>131827101</v>
      </c>
      <c r="R63" s="58">
        <v>122290802176</v>
      </c>
      <c r="S63" s="58">
        <v>3028111293</v>
      </c>
      <c r="T63" s="58">
        <v>119262690883</v>
      </c>
      <c r="U63" s="58">
        <v>733365712</v>
      </c>
      <c r="V63" s="90" t="s">
        <v>111</v>
      </c>
      <c r="W63" s="58">
        <v>623360859</v>
      </c>
      <c r="X63" s="58">
        <v>29334630</v>
      </c>
      <c r="Y63" s="58">
        <v>704031082</v>
      </c>
      <c r="Z63" s="141">
        <v>1.9090909090909099E-2</v>
      </c>
      <c r="AA63" s="58">
        <v>13196387</v>
      </c>
      <c r="AB63" s="58">
        <v>691488</v>
      </c>
      <c r="AC63" s="58">
        <v>13335386</v>
      </c>
      <c r="AD63" s="95">
        <v>566802968</v>
      </c>
      <c r="AE63" s="59">
        <v>592781390</v>
      </c>
      <c r="AF63" s="59">
        <v>566802968</v>
      </c>
      <c r="AG63" s="59">
        <v>-25978422</v>
      </c>
      <c r="AH63" s="32">
        <v>-4.3799999999999999E-2</v>
      </c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</row>
    <row r="64" spans="1:150" ht="15" thickTop="1" x14ac:dyDescent="0.2">
      <c r="A64" s="8" t="s">
        <v>78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8"/>
      <c r="X64" s="34"/>
      <c r="Y64" s="34"/>
      <c r="Z64" s="140"/>
      <c r="AA64" s="34"/>
      <c r="AB64" s="34"/>
      <c r="AC64" s="34"/>
      <c r="AD64" s="93"/>
      <c r="AE64" s="41"/>
      <c r="AF64" s="41"/>
      <c r="AG64" s="41"/>
      <c r="AH64" s="19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</row>
    <row r="65" spans="1:150" ht="14.25" x14ac:dyDescent="0.2">
      <c r="A65" s="33">
        <v>45755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8"/>
      <c r="W65" s="34"/>
      <c r="X65" s="34"/>
      <c r="Y65" s="34"/>
      <c r="Z65" s="140"/>
      <c r="AA65" s="34"/>
      <c r="AB65" s="34"/>
      <c r="AC65" s="34"/>
      <c r="AD65" s="93"/>
      <c r="AE65" s="41"/>
      <c r="AF65" s="41"/>
      <c r="AG65" s="41"/>
      <c r="AH65" s="19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</row>
    <row r="66" spans="1:150" ht="14.25" x14ac:dyDescent="0.2">
      <c r="A66" s="73" t="s">
        <v>158</v>
      </c>
    </row>
  </sheetData>
  <pageMargins left="1" right="0.5" top="0.9" bottom="0.25" header="0.25" footer="0.25"/>
  <pageSetup scale="49" orientation="portrait" r:id="rId1"/>
  <headerFooter alignWithMargins="0"/>
  <colBreaks count="4" manualBreakCount="4">
    <brk id="7" max="66" man="1"/>
    <brk id="13" max="66" man="1"/>
    <brk id="19" max="66" man="1"/>
    <brk id="26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01A5-D655-4DAC-BA05-5136CDABDB69}">
  <sheetPr codeName="Sheet4"/>
  <dimension ref="A1:S97"/>
  <sheetViews>
    <sheetView view="pageBreakPreview" zoomScale="75" zoomScaleNormal="75" workbookViewId="0">
      <pane xSplit="1" ySplit="8" topLeftCell="B9" activePane="bottomRight" state="frozen"/>
      <selection activeCell="D16" sqref="D16"/>
      <selection pane="topRight" activeCell="D16" sqref="D16"/>
      <selection pane="bottomLeft" activeCell="D16" sqref="D16"/>
      <selection pane="bottomRight" activeCell="D16" sqref="D16"/>
    </sheetView>
  </sheetViews>
  <sheetFormatPr defaultColWidth="9.140625" defaultRowHeight="14.25" x14ac:dyDescent="0.2"/>
  <cols>
    <col min="1" max="1" width="18.7109375" style="61" customWidth="1"/>
    <col min="2" max="2" width="13.28515625" style="61" bestFit="1" customWidth="1"/>
    <col min="3" max="3" width="14.7109375" style="61" customWidth="1"/>
    <col min="4" max="4" width="10.7109375" style="61" customWidth="1"/>
    <col min="5" max="5" width="14.7109375" style="61" customWidth="1"/>
    <col min="6" max="6" width="11.7109375" style="61" customWidth="1"/>
    <col min="7" max="7" width="14.7109375" style="61" customWidth="1"/>
    <col min="8" max="8" width="16.140625" style="61" customWidth="1"/>
    <col min="9" max="9" width="13.85546875" style="61" customWidth="1"/>
    <col min="10" max="10" width="10.7109375" style="61" customWidth="1"/>
    <col min="11" max="11" width="14.7109375" style="61" customWidth="1"/>
    <col min="12" max="12" width="12.7109375" style="61" customWidth="1"/>
    <col min="13" max="13" width="12.28515625" style="53" customWidth="1"/>
    <col min="14" max="14" width="13.7109375" style="36" customWidth="1"/>
    <col min="15" max="15" width="14" style="36" customWidth="1"/>
    <col min="16" max="16" width="16" style="36" bestFit="1" customWidth="1"/>
    <col min="17" max="17" width="9.7109375" style="20" customWidth="1"/>
    <col min="18" max="18" width="12.140625" style="36" bestFit="1" customWidth="1"/>
    <col min="19" max="19" width="17.7109375" style="61" customWidth="1"/>
    <col min="20" max="20" width="20.140625" style="61" customWidth="1"/>
    <col min="21" max="16384" width="9.140625" style="61"/>
  </cols>
  <sheetData>
    <row r="1" spans="1:19" x14ac:dyDescent="0.2">
      <c r="A1" s="142" t="s">
        <v>164</v>
      </c>
    </row>
    <row r="2" spans="1:19" ht="15" x14ac:dyDescent="0.25">
      <c r="A2" s="144" t="s">
        <v>166</v>
      </c>
    </row>
    <row r="3" spans="1:19" x14ac:dyDescent="0.2">
      <c r="A3" s="143" t="s">
        <v>163</v>
      </c>
    </row>
    <row r="4" spans="1:19" x14ac:dyDescent="0.2">
      <c r="K4" s="64"/>
      <c r="L4" s="64"/>
      <c r="M4" s="38"/>
      <c r="N4" s="34"/>
      <c r="O4" s="38" t="s">
        <v>123</v>
      </c>
      <c r="P4" s="38" t="s">
        <v>89</v>
      </c>
      <c r="Q4" s="89" t="s">
        <v>0</v>
      </c>
      <c r="R4" s="34"/>
      <c r="S4" s="129" t="s">
        <v>7</v>
      </c>
    </row>
    <row r="5" spans="1:19" x14ac:dyDescent="0.2">
      <c r="B5" s="65" t="s">
        <v>98</v>
      </c>
      <c r="C5" s="62" t="s">
        <v>84</v>
      </c>
      <c r="D5" s="63"/>
      <c r="E5" s="62" t="s">
        <v>85</v>
      </c>
      <c r="F5" s="63"/>
      <c r="G5" s="62" t="s">
        <v>86</v>
      </c>
      <c r="H5" s="63"/>
      <c r="I5" s="62" t="s">
        <v>87</v>
      </c>
      <c r="J5" s="63"/>
      <c r="K5" s="65" t="s">
        <v>77</v>
      </c>
      <c r="L5" s="65" t="s">
        <v>104</v>
      </c>
      <c r="N5" s="38" t="s">
        <v>5</v>
      </c>
      <c r="O5" s="38" t="s">
        <v>124</v>
      </c>
      <c r="P5" s="38" t="s">
        <v>90</v>
      </c>
      <c r="Q5" s="89" t="s">
        <v>6</v>
      </c>
      <c r="R5" s="38" t="s">
        <v>129</v>
      </c>
      <c r="S5" s="130" t="s">
        <v>145</v>
      </c>
    </row>
    <row r="6" spans="1:19" x14ac:dyDescent="0.2">
      <c r="B6" s="65" t="s">
        <v>99</v>
      </c>
      <c r="C6" s="65" t="s">
        <v>8</v>
      </c>
      <c r="E6" s="65" t="s">
        <v>8</v>
      </c>
      <c r="G6" s="65" t="s">
        <v>8</v>
      </c>
      <c r="I6" s="65" t="s">
        <v>8</v>
      </c>
      <c r="K6" s="66" t="s">
        <v>8</v>
      </c>
      <c r="L6" s="66" t="s">
        <v>11</v>
      </c>
      <c r="M6" s="38" t="s">
        <v>128</v>
      </c>
      <c r="N6" s="38" t="s">
        <v>122</v>
      </c>
      <c r="O6" s="38" t="s">
        <v>126</v>
      </c>
      <c r="P6" s="38" t="s">
        <v>92</v>
      </c>
      <c r="Q6" s="89" t="s">
        <v>13</v>
      </c>
      <c r="R6" s="38" t="s">
        <v>130</v>
      </c>
      <c r="S6" s="130" t="s">
        <v>146</v>
      </c>
    </row>
    <row r="7" spans="1:19" s="67" customFormat="1" x14ac:dyDescent="0.2">
      <c r="B7" s="66" t="s">
        <v>100</v>
      </c>
      <c r="C7" s="66" t="s">
        <v>6</v>
      </c>
      <c r="D7" s="66" t="s">
        <v>101</v>
      </c>
      <c r="E7" s="66" t="s">
        <v>6</v>
      </c>
      <c r="F7" s="66" t="s">
        <v>101</v>
      </c>
      <c r="G7" s="66" t="s">
        <v>6</v>
      </c>
      <c r="H7" s="66" t="s">
        <v>101</v>
      </c>
      <c r="I7" s="66" t="s">
        <v>6</v>
      </c>
      <c r="J7" s="66" t="s">
        <v>101</v>
      </c>
      <c r="K7" s="66" t="s">
        <v>6</v>
      </c>
      <c r="L7" s="66" t="s">
        <v>9</v>
      </c>
      <c r="M7" s="38" t="s">
        <v>7</v>
      </c>
      <c r="N7" s="38" t="s">
        <v>7</v>
      </c>
      <c r="O7" s="38" t="s">
        <v>125</v>
      </c>
      <c r="P7" s="38" t="s">
        <v>127</v>
      </c>
      <c r="Q7" s="89" t="s">
        <v>15</v>
      </c>
      <c r="R7" s="38" t="s">
        <v>6</v>
      </c>
      <c r="S7" s="131" t="s">
        <v>147</v>
      </c>
    </row>
    <row r="8" spans="1:19" s="67" customFormat="1" ht="15.75" thickBot="1" x14ac:dyDescent="0.3">
      <c r="A8" s="68" t="s">
        <v>16</v>
      </c>
      <c r="B8" s="69" t="s">
        <v>102</v>
      </c>
      <c r="C8" s="69" t="s">
        <v>103</v>
      </c>
      <c r="D8" s="70" t="s">
        <v>108</v>
      </c>
      <c r="E8" s="86" t="s">
        <v>103</v>
      </c>
      <c r="F8" s="70" t="s">
        <v>109</v>
      </c>
      <c r="G8" s="86" t="s">
        <v>103</v>
      </c>
      <c r="H8" s="70" t="s">
        <v>110</v>
      </c>
      <c r="I8" s="86" t="s">
        <v>103</v>
      </c>
      <c r="J8" s="70" t="s">
        <v>110</v>
      </c>
      <c r="K8" s="86" t="s">
        <v>103</v>
      </c>
      <c r="L8" s="86" t="s">
        <v>103</v>
      </c>
      <c r="M8" s="49" t="s">
        <v>121</v>
      </c>
      <c r="N8" s="49" t="s">
        <v>121</v>
      </c>
      <c r="O8" s="99" t="s">
        <v>134</v>
      </c>
      <c r="P8" s="49" t="s">
        <v>12</v>
      </c>
      <c r="Q8" s="51" t="s">
        <v>155</v>
      </c>
      <c r="R8" s="49" t="s">
        <v>13</v>
      </c>
      <c r="S8" s="132" t="s">
        <v>148</v>
      </c>
    </row>
    <row r="9" spans="1:19" ht="18" customHeight="1" x14ac:dyDescent="0.2">
      <c r="A9" s="79" t="s">
        <v>22</v>
      </c>
      <c r="B9" s="80" t="s">
        <v>111</v>
      </c>
      <c r="C9" s="81">
        <v>0</v>
      </c>
      <c r="D9" s="81" t="s">
        <v>111</v>
      </c>
      <c r="E9" s="81">
        <v>0</v>
      </c>
      <c r="F9" s="81" t="s">
        <v>111</v>
      </c>
      <c r="G9" s="81">
        <v>0</v>
      </c>
      <c r="H9" s="81" t="s">
        <v>111</v>
      </c>
      <c r="I9" s="81">
        <v>0</v>
      </c>
      <c r="J9" s="81" t="s">
        <v>111</v>
      </c>
      <c r="K9" s="61">
        <v>0</v>
      </c>
      <c r="L9" s="61">
        <v>0</v>
      </c>
      <c r="M9" s="18">
        <v>0.85</v>
      </c>
      <c r="N9" s="34">
        <v>0</v>
      </c>
      <c r="O9" s="34">
        <v>0</v>
      </c>
      <c r="P9" s="34">
        <v>0</v>
      </c>
      <c r="Q9" s="20">
        <v>0.02</v>
      </c>
      <c r="R9" s="34">
        <v>0</v>
      </c>
      <c r="S9" s="133">
        <v>0</v>
      </c>
    </row>
    <row r="10" spans="1:19" ht="15" customHeight="1" x14ac:dyDescent="0.2">
      <c r="A10" s="82" t="s">
        <v>23</v>
      </c>
      <c r="B10" s="80" t="s">
        <v>159</v>
      </c>
      <c r="C10" s="81">
        <v>0</v>
      </c>
      <c r="D10" s="81" t="s">
        <v>111</v>
      </c>
      <c r="E10" s="61">
        <v>134472980</v>
      </c>
      <c r="F10" s="61">
        <v>521755</v>
      </c>
      <c r="G10" s="61">
        <v>31327050</v>
      </c>
      <c r="H10" s="61">
        <v>243098</v>
      </c>
      <c r="I10" s="61">
        <v>14119080</v>
      </c>
      <c r="J10" s="61">
        <v>109564</v>
      </c>
      <c r="K10" s="61">
        <v>179919110</v>
      </c>
      <c r="L10" s="61">
        <v>874417</v>
      </c>
      <c r="M10" s="18">
        <v>0.85</v>
      </c>
      <c r="N10" s="34">
        <v>743254</v>
      </c>
      <c r="O10" s="34">
        <v>34977</v>
      </c>
      <c r="P10" s="34">
        <v>839440</v>
      </c>
      <c r="Q10" s="20">
        <v>0.02</v>
      </c>
      <c r="R10" s="34">
        <v>16789</v>
      </c>
      <c r="S10" s="133">
        <v>691488</v>
      </c>
    </row>
    <row r="11" spans="1:19" ht="15" customHeight="1" x14ac:dyDescent="0.2">
      <c r="A11" s="79" t="s">
        <v>24</v>
      </c>
      <c r="B11" s="80" t="s">
        <v>111</v>
      </c>
      <c r="C11" s="81">
        <v>0</v>
      </c>
      <c r="D11" s="81" t="s">
        <v>111</v>
      </c>
      <c r="E11" s="81">
        <v>0</v>
      </c>
      <c r="F11" s="81" t="s">
        <v>111</v>
      </c>
      <c r="G11" s="81">
        <v>0</v>
      </c>
      <c r="H11" s="81" t="s">
        <v>111</v>
      </c>
      <c r="I11" s="81">
        <v>0</v>
      </c>
      <c r="J11" s="81" t="s">
        <v>111</v>
      </c>
      <c r="K11" s="61">
        <v>0</v>
      </c>
      <c r="L11" s="61">
        <v>0</v>
      </c>
      <c r="M11" s="18">
        <v>0.85</v>
      </c>
      <c r="N11" s="34">
        <v>0</v>
      </c>
      <c r="O11" s="34">
        <v>0</v>
      </c>
      <c r="P11" s="34">
        <v>0</v>
      </c>
      <c r="Q11" s="20">
        <v>0.02</v>
      </c>
      <c r="R11" s="34">
        <v>0</v>
      </c>
      <c r="S11" s="133">
        <v>0</v>
      </c>
    </row>
    <row r="12" spans="1:19" ht="15" customHeight="1" x14ac:dyDescent="0.2">
      <c r="A12" s="79" t="s">
        <v>25</v>
      </c>
      <c r="B12" s="80" t="s">
        <v>111</v>
      </c>
      <c r="C12" s="81">
        <v>0</v>
      </c>
      <c r="D12" s="81" t="s">
        <v>111</v>
      </c>
      <c r="E12" s="81">
        <v>0</v>
      </c>
      <c r="F12" s="81" t="s">
        <v>111</v>
      </c>
      <c r="G12" s="81">
        <v>0</v>
      </c>
      <c r="H12" s="81" t="s">
        <v>111</v>
      </c>
      <c r="I12" s="81">
        <v>0</v>
      </c>
      <c r="J12" s="81" t="s">
        <v>111</v>
      </c>
      <c r="K12" s="61">
        <v>0</v>
      </c>
      <c r="L12" s="61">
        <v>0</v>
      </c>
      <c r="M12" s="18">
        <v>0.85</v>
      </c>
      <c r="N12" s="34">
        <v>0</v>
      </c>
      <c r="O12" s="34">
        <v>0</v>
      </c>
      <c r="P12" s="34">
        <v>0</v>
      </c>
      <c r="Q12" s="20">
        <v>0.02</v>
      </c>
      <c r="R12" s="34">
        <v>0</v>
      </c>
      <c r="S12" s="133">
        <v>0</v>
      </c>
    </row>
    <row r="13" spans="1:19" ht="15" customHeight="1" x14ac:dyDescent="0.2">
      <c r="A13" s="79" t="s">
        <v>26</v>
      </c>
      <c r="B13" s="80" t="s">
        <v>111</v>
      </c>
      <c r="C13" s="81">
        <v>0</v>
      </c>
      <c r="D13" s="81" t="s">
        <v>111</v>
      </c>
      <c r="E13" s="81">
        <v>0</v>
      </c>
      <c r="F13" s="81" t="s">
        <v>111</v>
      </c>
      <c r="G13" s="81">
        <v>0</v>
      </c>
      <c r="H13" s="81" t="s">
        <v>111</v>
      </c>
      <c r="I13" s="81">
        <v>0</v>
      </c>
      <c r="J13" s="81" t="s">
        <v>111</v>
      </c>
      <c r="K13" s="61">
        <v>0</v>
      </c>
      <c r="L13" s="61">
        <v>0</v>
      </c>
      <c r="M13" s="18">
        <v>0.85</v>
      </c>
      <c r="N13" s="34">
        <v>0</v>
      </c>
      <c r="O13" s="34">
        <v>0</v>
      </c>
      <c r="P13" s="34">
        <v>0</v>
      </c>
      <c r="Q13" s="20">
        <v>1.7500000000000002E-2</v>
      </c>
      <c r="R13" s="34">
        <v>0</v>
      </c>
      <c r="S13" s="133">
        <v>0</v>
      </c>
    </row>
    <row r="14" spans="1:19" ht="18" customHeight="1" x14ac:dyDescent="0.2">
      <c r="A14" s="82" t="s">
        <v>27</v>
      </c>
      <c r="B14" s="80" t="s">
        <v>111</v>
      </c>
      <c r="C14" s="81">
        <v>0</v>
      </c>
      <c r="D14" s="81" t="s">
        <v>111</v>
      </c>
      <c r="E14" s="81">
        <v>0</v>
      </c>
      <c r="F14" s="61">
        <v>0</v>
      </c>
      <c r="G14" s="81">
        <v>0</v>
      </c>
      <c r="H14" s="61">
        <v>0</v>
      </c>
      <c r="I14" s="81">
        <v>0</v>
      </c>
      <c r="J14" s="61">
        <v>0</v>
      </c>
      <c r="K14" s="61">
        <v>0</v>
      </c>
      <c r="L14" s="61">
        <v>0</v>
      </c>
      <c r="M14" s="18">
        <v>0.85</v>
      </c>
      <c r="N14" s="34">
        <v>0</v>
      </c>
      <c r="O14" s="34">
        <v>0</v>
      </c>
      <c r="P14" s="34">
        <v>0</v>
      </c>
      <c r="Q14" s="20">
        <v>1.2500000000000001E-2</v>
      </c>
      <c r="R14" s="34">
        <v>0</v>
      </c>
      <c r="S14" s="133">
        <v>0</v>
      </c>
    </row>
    <row r="15" spans="1:19" ht="15" customHeight="1" x14ac:dyDescent="0.2">
      <c r="A15" s="79" t="s">
        <v>28</v>
      </c>
      <c r="B15" s="80" t="s">
        <v>111</v>
      </c>
      <c r="C15" s="81">
        <v>0</v>
      </c>
      <c r="D15" s="81" t="s">
        <v>111</v>
      </c>
      <c r="E15" s="81">
        <v>0</v>
      </c>
      <c r="F15" s="81" t="s">
        <v>111</v>
      </c>
      <c r="G15" s="81">
        <v>0</v>
      </c>
      <c r="H15" s="81" t="s">
        <v>111</v>
      </c>
      <c r="I15" s="81">
        <v>0</v>
      </c>
      <c r="J15" s="81" t="s">
        <v>111</v>
      </c>
      <c r="K15" s="61">
        <v>0</v>
      </c>
      <c r="L15" s="61">
        <v>0</v>
      </c>
      <c r="M15" s="18">
        <v>0.85</v>
      </c>
      <c r="N15" s="34">
        <v>0</v>
      </c>
      <c r="O15" s="34">
        <v>0</v>
      </c>
      <c r="P15" s="34">
        <v>0</v>
      </c>
      <c r="Q15" s="20">
        <v>0.02</v>
      </c>
      <c r="R15" s="34">
        <v>0</v>
      </c>
      <c r="S15" s="133">
        <v>0</v>
      </c>
    </row>
    <row r="16" spans="1:19" ht="15" customHeight="1" x14ac:dyDescent="0.2">
      <c r="A16" s="79" t="s">
        <v>29</v>
      </c>
      <c r="B16" s="80" t="s">
        <v>111</v>
      </c>
      <c r="C16" s="81">
        <v>0</v>
      </c>
      <c r="D16" s="81" t="s">
        <v>111</v>
      </c>
      <c r="E16" s="81">
        <v>0</v>
      </c>
      <c r="F16" s="81" t="s">
        <v>111</v>
      </c>
      <c r="G16" s="81">
        <v>0</v>
      </c>
      <c r="H16" s="81" t="s">
        <v>111</v>
      </c>
      <c r="I16" s="81">
        <v>0</v>
      </c>
      <c r="J16" s="81" t="s">
        <v>111</v>
      </c>
      <c r="K16" s="61">
        <v>0</v>
      </c>
      <c r="L16" s="61">
        <v>0</v>
      </c>
      <c r="M16" s="18">
        <v>0.85</v>
      </c>
      <c r="N16" s="34">
        <v>0</v>
      </c>
      <c r="O16" s="34">
        <v>0</v>
      </c>
      <c r="P16" s="34">
        <v>0</v>
      </c>
      <c r="Q16" s="20">
        <v>0.02</v>
      </c>
      <c r="R16" s="34">
        <v>0</v>
      </c>
      <c r="S16" s="133">
        <v>0</v>
      </c>
    </row>
    <row r="17" spans="1:19" ht="15" customHeight="1" x14ac:dyDescent="0.2">
      <c r="A17" s="79" t="s">
        <v>30</v>
      </c>
      <c r="B17" s="80" t="s">
        <v>111</v>
      </c>
      <c r="C17" s="81">
        <v>0</v>
      </c>
      <c r="D17" s="81" t="s">
        <v>111</v>
      </c>
      <c r="E17" s="81">
        <v>0</v>
      </c>
      <c r="F17" s="81" t="s">
        <v>111</v>
      </c>
      <c r="G17" s="81">
        <v>0</v>
      </c>
      <c r="H17" s="81" t="s">
        <v>111</v>
      </c>
      <c r="I17" s="81">
        <v>0</v>
      </c>
      <c r="J17" s="81" t="s">
        <v>111</v>
      </c>
      <c r="K17" s="61">
        <v>0</v>
      </c>
      <c r="L17" s="61">
        <v>0</v>
      </c>
      <c r="M17" s="18">
        <v>0.85</v>
      </c>
      <c r="N17" s="34">
        <v>0</v>
      </c>
      <c r="O17" s="34">
        <v>0</v>
      </c>
      <c r="P17" s="34">
        <v>0</v>
      </c>
      <c r="Q17" s="20">
        <v>1.2500000000000001E-2</v>
      </c>
      <c r="R17" s="34">
        <v>0</v>
      </c>
      <c r="S17" s="133">
        <v>0</v>
      </c>
    </row>
    <row r="18" spans="1:19" ht="15" customHeight="1" x14ac:dyDescent="0.2">
      <c r="A18" s="79" t="s">
        <v>31</v>
      </c>
      <c r="B18" s="80" t="s">
        <v>111</v>
      </c>
      <c r="C18" s="81">
        <v>0</v>
      </c>
      <c r="D18" s="81" t="s">
        <v>111</v>
      </c>
      <c r="E18" s="81">
        <v>0</v>
      </c>
      <c r="F18" s="81" t="s">
        <v>111</v>
      </c>
      <c r="G18" s="81">
        <v>0</v>
      </c>
      <c r="H18" s="81" t="s">
        <v>111</v>
      </c>
      <c r="I18" s="81">
        <v>0</v>
      </c>
      <c r="J18" s="81" t="s">
        <v>111</v>
      </c>
      <c r="K18" s="61">
        <v>0</v>
      </c>
      <c r="L18" s="61">
        <v>0</v>
      </c>
      <c r="M18" s="18">
        <v>0.85</v>
      </c>
      <c r="N18" s="34">
        <v>0</v>
      </c>
      <c r="O18" s="34">
        <v>0</v>
      </c>
      <c r="P18" s="34">
        <v>0</v>
      </c>
      <c r="Q18" s="20">
        <v>0.02</v>
      </c>
      <c r="R18" s="34">
        <v>0</v>
      </c>
      <c r="S18" s="133">
        <v>0</v>
      </c>
    </row>
    <row r="19" spans="1:19" ht="18" customHeight="1" x14ac:dyDescent="0.2">
      <c r="A19" s="79" t="s">
        <v>32</v>
      </c>
      <c r="B19" s="80" t="s">
        <v>111</v>
      </c>
      <c r="C19" s="81">
        <v>0</v>
      </c>
      <c r="D19" s="81" t="s">
        <v>111</v>
      </c>
      <c r="E19" s="81">
        <v>0</v>
      </c>
      <c r="F19" s="81" t="s">
        <v>111</v>
      </c>
      <c r="G19" s="81">
        <v>0</v>
      </c>
      <c r="H19" s="81" t="s">
        <v>111</v>
      </c>
      <c r="I19" s="81">
        <v>0</v>
      </c>
      <c r="J19" s="81" t="s">
        <v>111</v>
      </c>
      <c r="K19" s="61">
        <v>0</v>
      </c>
      <c r="L19" s="61">
        <v>0</v>
      </c>
      <c r="M19" s="18">
        <v>0.85</v>
      </c>
      <c r="N19" s="34">
        <v>0</v>
      </c>
      <c r="O19" s="34">
        <v>0</v>
      </c>
      <c r="P19" s="34">
        <v>0</v>
      </c>
      <c r="Q19" s="20">
        <v>0.02</v>
      </c>
      <c r="R19" s="34">
        <v>0</v>
      </c>
      <c r="S19" s="133">
        <v>0</v>
      </c>
    </row>
    <row r="20" spans="1:19" ht="15" customHeight="1" x14ac:dyDescent="0.2">
      <c r="A20" s="79" t="s">
        <v>33</v>
      </c>
      <c r="B20" s="80" t="s">
        <v>111</v>
      </c>
      <c r="C20" s="81">
        <v>0</v>
      </c>
      <c r="D20" s="81" t="s">
        <v>111</v>
      </c>
      <c r="E20" s="81">
        <v>0</v>
      </c>
      <c r="F20" s="81" t="s">
        <v>111</v>
      </c>
      <c r="G20" s="81">
        <v>0</v>
      </c>
      <c r="H20" s="81" t="s">
        <v>111</v>
      </c>
      <c r="I20" s="81">
        <v>0</v>
      </c>
      <c r="J20" s="81" t="s">
        <v>111</v>
      </c>
      <c r="K20" s="61">
        <v>0</v>
      </c>
      <c r="L20" s="61">
        <v>0</v>
      </c>
      <c r="M20" s="18">
        <v>0.85</v>
      </c>
      <c r="N20" s="34">
        <v>0</v>
      </c>
      <c r="O20" s="34">
        <v>0</v>
      </c>
      <c r="P20" s="34">
        <v>0</v>
      </c>
      <c r="Q20" s="20">
        <v>0.02</v>
      </c>
      <c r="R20" s="34">
        <v>0</v>
      </c>
      <c r="S20" s="133">
        <v>0</v>
      </c>
    </row>
    <row r="21" spans="1:19" ht="15" customHeight="1" x14ac:dyDescent="0.2">
      <c r="A21" s="79" t="s">
        <v>34</v>
      </c>
      <c r="B21" s="80" t="s">
        <v>111</v>
      </c>
      <c r="C21" s="81">
        <v>0</v>
      </c>
      <c r="D21" s="81" t="s">
        <v>111</v>
      </c>
      <c r="E21" s="81">
        <v>0</v>
      </c>
      <c r="F21" s="81" t="s">
        <v>111</v>
      </c>
      <c r="G21" s="81">
        <v>0</v>
      </c>
      <c r="H21" s="81" t="s">
        <v>111</v>
      </c>
      <c r="I21" s="81">
        <v>0</v>
      </c>
      <c r="J21" s="81" t="s">
        <v>111</v>
      </c>
      <c r="K21" s="61">
        <v>0</v>
      </c>
      <c r="L21" s="61">
        <v>0</v>
      </c>
      <c r="M21" s="18">
        <v>0.85</v>
      </c>
      <c r="N21" s="34">
        <v>0</v>
      </c>
      <c r="O21" s="34">
        <v>0</v>
      </c>
      <c r="P21" s="34">
        <v>0</v>
      </c>
      <c r="Q21" s="20">
        <v>0.02</v>
      </c>
      <c r="R21" s="34">
        <v>0</v>
      </c>
      <c r="S21" s="133">
        <v>0</v>
      </c>
    </row>
    <row r="22" spans="1:19" ht="15" customHeight="1" x14ac:dyDescent="0.2">
      <c r="A22" s="79" t="s">
        <v>35</v>
      </c>
      <c r="B22" s="80" t="s">
        <v>111</v>
      </c>
      <c r="C22" s="81">
        <v>0</v>
      </c>
      <c r="D22" s="81" t="s">
        <v>111</v>
      </c>
      <c r="E22" s="81">
        <v>0</v>
      </c>
      <c r="F22" s="81" t="s">
        <v>111</v>
      </c>
      <c r="G22" s="81">
        <v>0</v>
      </c>
      <c r="H22" s="81" t="s">
        <v>111</v>
      </c>
      <c r="I22" s="81">
        <v>0</v>
      </c>
      <c r="J22" s="81" t="s">
        <v>111</v>
      </c>
      <c r="K22" s="61">
        <v>0</v>
      </c>
      <c r="L22" s="61">
        <v>0</v>
      </c>
      <c r="M22" s="18">
        <v>0.85</v>
      </c>
      <c r="N22" s="34">
        <v>0</v>
      </c>
      <c r="O22" s="34">
        <v>0</v>
      </c>
      <c r="P22" s="34">
        <v>0</v>
      </c>
      <c r="Q22" s="20">
        <v>0.02</v>
      </c>
      <c r="R22" s="34">
        <v>0</v>
      </c>
      <c r="S22" s="133">
        <v>0</v>
      </c>
    </row>
    <row r="23" spans="1:19" ht="15" customHeight="1" x14ac:dyDescent="0.2">
      <c r="A23" s="79" t="s">
        <v>36</v>
      </c>
      <c r="B23" s="80" t="s">
        <v>111</v>
      </c>
      <c r="C23" s="81">
        <v>0</v>
      </c>
      <c r="D23" s="81" t="s">
        <v>111</v>
      </c>
      <c r="E23" s="81">
        <v>0</v>
      </c>
      <c r="F23" s="81" t="s">
        <v>111</v>
      </c>
      <c r="G23" s="81">
        <v>0</v>
      </c>
      <c r="H23" s="81" t="s">
        <v>111</v>
      </c>
      <c r="I23" s="81">
        <v>0</v>
      </c>
      <c r="J23" s="81" t="s">
        <v>111</v>
      </c>
      <c r="K23" s="61">
        <v>0</v>
      </c>
      <c r="L23" s="61">
        <v>0</v>
      </c>
      <c r="M23" s="18">
        <v>0.85</v>
      </c>
      <c r="N23" s="34">
        <v>0</v>
      </c>
      <c r="O23" s="34">
        <v>0</v>
      </c>
      <c r="P23" s="34">
        <v>0</v>
      </c>
      <c r="Q23" s="20">
        <v>0.02</v>
      </c>
      <c r="R23" s="34">
        <v>0</v>
      </c>
      <c r="S23" s="133">
        <v>0</v>
      </c>
    </row>
    <row r="24" spans="1:19" ht="18" customHeight="1" x14ac:dyDescent="0.2">
      <c r="A24" s="79" t="s">
        <v>37</v>
      </c>
      <c r="B24" s="80" t="s">
        <v>111</v>
      </c>
      <c r="C24" s="81">
        <v>0</v>
      </c>
      <c r="D24" s="81" t="s">
        <v>111</v>
      </c>
      <c r="E24" s="81">
        <v>0</v>
      </c>
      <c r="F24" s="81" t="s">
        <v>111</v>
      </c>
      <c r="G24" s="81">
        <v>0</v>
      </c>
      <c r="H24" s="81" t="s">
        <v>111</v>
      </c>
      <c r="I24" s="81">
        <v>0</v>
      </c>
      <c r="J24" s="81" t="s">
        <v>111</v>
      </c>
      <c r="K24" s="61">
        <v>0</v>
      </c>
      <c r="L24" s="61">
        <v>0</v>
      </c>
      <c r="M24" s="18">
        <v>0.85</v>
      </c>
      <c r="N24" s="34">
        <v>0</v>
      </c>
      <c r="O24" s="34">
        <v>0</v>
      </c>
      <c r="P24" s="34">
        <v>0</v>
      </c>
      <c r="Q24" s="20">
        <v>1.9E-2</v>
      </c>
      <c r="R24" s="34">
        <v>0</v>
      </c>
      <c r="S24" s="133">
        <v>0</v>
      </c>
    </row>
    <row r="25" spans="1:19" ht="15" customHeight="1" x14ac:dyDescent="0.2">
      <c r="A25" s="79" t="s">
        <v>38</v>
      </c>
      <c r="B25" s="80" t="s">
        <v>111</v>
      </c>
      <c r="C25" s="81">
        <v>0</v>
      </c>
      <c r="D25" s="81" t="s">
        <v>111</v>
      </c>
      <c r="E25" s="81">
        <v>0</v>
      </c>
      <c r="F25" s="81" t="s">
        <v>111</v>
      </c>
      <c r="G25" s="81">
        <v>0</v>
      </c>
      <c r="H25" s="81" t="s">
        <v>111</v>
      </c>
      <c r="I25" s="81">
        <v>0</v>
      </c>
      <c r="J25" s="81" t="s">
        <v>111</v>
      </c>
      <c r="K25" s="61">
        <v>0</v>
      </c>
      <c r="L25" s="61">
        <v>0</v>
      </c>
      <c r="M25" s="18">
        <v>0.85</v>
      </c>
      <c r="N25" s="34">
        <v>0</v>
      </c>
      <c r="O25" s="34">
        <v>0</v>
      </c>
      <c r="P25" s="34">
        <v>0</v>
      </c>
      <c r="Q25" s="20">
        <v>0.02</v>
      </c>
      <c r="R25" s="34">
        <v>0</v>
      </c>
      <c r="S25" s="133">
        <v>0</v>
      </c>
    </row>
    <row r="26" spans="1:19" ht="15" customHeight="1" x14ac:dyDescent="0.2">
      <c r="A26" s="79" t="s">
        <v>39</v>
      </c>
      <c r="B26" s="80" t="s">
        <v>111</v>
      </c>
      <c r="C26" s="81">
        <v>0</v>
      </c>
      <c r="D26" s="81" t="s">
        <v>111</v>
      </c>
      <c r="E26" s="81">
        <v>0</v>
      </c>
      <c r="F26" s="81" t="s">
        <v>111</v>
      </c>
      <c r="G26" s="81">
        <v>0</v>
      </c>
      <c r="H26" s="81" t="s">
        <v>111</v>
      </c>
      <c r="I26" s="81">
        <v>0</v>
      </c>
      <c r="J26" s="81" t="s">
        <v>111</v>
      </c>
      <c r="K26" s="61">
        <v>0</v>
      </c>
      <c r="L26" s="61">
        <v>0</v>
      </c>
      <c r="M26" s="18">
        <v>0.85</v>
      </c>
      <c r="N26" s="34">
        <v>0</v>
      </c>
      <c r="O26" s="34">
        <v>0</v>
      </c>
      <c r="P26" s="34">
        <v>0</v>
      </c>
      <c r="Q26" s="20">
        <v>0.02</v>
      </c>
      <c r="R26" s="34">
        <v>0</v>
      </c>
      <c r="S26" s="133">
        <v>0</v>
      </c>
    </row>
    <row r="27" spans="1:19" ht="15" customHeight="1" x14ac:dyDescent="0.2">
      <c r="A27" s="82" t="s">
        <v>40</v>
      </c>
      <c r="B27" s="80" t="s">
        <v>111</v>
      </c>
      <c r="C27" s="81">
        <v>0</v>
      </c>
      <c r="D27" s="81" t="s">
        <v>111</v>
      </c>
      <c r="E27" s="81">
        <v>0</v>
      </c>
      <c r="F27" s="81" t="s">
        <v>111</v>
      </c>
      <c r="G27" s="81">
        <v>0</v>
      </c>
      <c r="H27" s="81" t="s">
        <v>111</v>
      </c>
      <c r="I27" s="81">
        <v>0</v>
      </c>
      <c r="J27" s="81" t="s">
        <v>111</v>
      </c>
      <c r="K27" s="61">
        <v>0</v>
      </c>
      <c r="L27" s="61">
        <v>0</v>
      </c>
      <c r="M27" s="18">
        <v>0.85</v>
      </c>
      <c r="N27" s="34">
        <v>0</v>
      </c>
      <c r="O27" s="34">
        <v>0</v>
      </c>
      <c r="P27" s="34">
        <v>0</v>
      </c>
      <c r="Q27" s="20">
        <v>1.8499999999999999E-2</v>
      </c>
      <c r="R27" s="34">
        <v>0</v>
      </c>
      <c r="S27" s="133">
        <v>0</v>
      </c>
    </row>
    <row r="28" spans="1:19" ht="15" customHeight="1" x14ac:dyDescent="0.2">
      <c r="A28" s="79" t="s">
        <v>41</v>
      </c>
      <c r="B28" s="80" t="s">
        <v>111</v>
      </c>
      <c r="C28" s="81">
        <v>0</v>
      </c>
      <c r="D28" s="81" t="s">
        <v>111</v>
      </c>
      <c r="E28" s="81">
        <v>0</v>
      </c>
      <c r="F28" s="81" t="s">
        <v>111</v>
      </c>
      <c r="G28" s="81">
        <v>0</v>
      </c>
      <c r="H28" s="81" t="s">
        <v>111</v>
      </c>
      <c r="I28" s="81">
        <v>0</v>
      </c>
      <c r="J28" s="81" t="s">
        <v>111</v>
      </c>
      <c r="K28" s="61">
        <v>0</v>
      </c>
      <c r="L28" s="61">
        <v>0</v>
      </c>
      <c r="M28" s="18">
        <v>0.85</v>
      </c>
      <c r="N28" s="34">
        <v>0</v>
      </c>
      <c r="O28" s="34">
        <v>0</v>
      </c>
      <c r="P28" s="34">
        <v>0</v>
      </c>
      <c r="Q28" s="20">
        <v>0.02</v>
      </c>
      <c r="R28" s="34">
        <v>0</v>
      </c>
      <c r="S28" s="133">
        <v>0</v>
      </c>
    </row>
    <row r="29" spans="1:19" ht="18" customHeight="1" x14ac:dyDescent="0.2">
      <c r="A29" s="79" t="s">
        <v>42</v>
      </c>
      <c r="B29" s="80" t="s">
        <v>111</v>
      </c>
      <c r="C29" s="81">
        <v>0</v>
      </c>
      <c r="D29" s="81" t="s">
        <v>111</v>
      </c>
      <c r="E29" s="81">
        <v>0</v>
      </c>
      <c r="F29" s="81" t="s">
        <v>111</v>
      </c>
      <c r="G29" s="81">
        <v>0</v>
      </c>
      <c r="H29" s="81" t="s">
        <v>111</v>
      </c>
      <c r="I29" s="81">
        <v>0</v>
      </c>
      <c r="J29" s="81" t="s">
        <v>111</v>
      </c>
      <c r="K29" s="61">
        <v>0</v>
      </c>
      <c r="L29" s="61">
        <v>0</v>
      </c>
      <c r="M29" s="18">
        <v>0.85</v>
      </c>
      <c r="N29" s="34">
        <v>0</v>
      </c>
      <c r="O29" s="34">
        <v>0</v>
      </c>
      <c r="P29" s="34">
        <v>0</v>
      </c>
      <c r="Q29" s="20">
        <v>0.02</v>
      </c>
      <c r="R29" s="34">
        <v>0</v>
      </c>
      <c r="S29" s="133">
        <v>0</v>
      </c>
    </row>
    <row r="30" spans="1:19" ht="15" customHeight="1" x14ac:dyDescent="0.2">
      <c r="A30" s="79" t="s">
        <v>43</v>
      </c>
      <c r="B30" s="80" t="s">
        <v>111</v>
      </c>
      <c r="C30" s="81">
        <v>0</v>
      </c>
      <c r="D30" s="81" t="s">
        <v>111</v>
      </c>
      <c r="E30" s="81">
        <v>0</v>
      </c>
      <c r="F30" s="81" t="s">
        <v>111</v>
      </c>
      <c r="G30" s="81">
        <v>0</v>
      </c>
      <c r="H30" s="61">
        <v>0</v>
      </c>
      <c r="I30" s="81">
        <v>0</v>
      </c>
      <c r="J30" s="61">
        <v>0</v>
      </c>
      <c r="K30" s="61">
        <v>0</v>
      </c>
      <c r="L30" s="61">
        <v>0</v>
      </c>
      <c r="M30" s="18">
        <v>0.85</v>
      </c>
      <c r="N30" s="34">
        <v>0</v>
      </c>
      <c r="O30" s="34">
        <v>0</v>
      </c>
      <c r="P30" s="34">
        <v>0</v>
      </c>
      <c r="Q30" s="20">
        <v>0.02</v>
      </c>
      <c r="R30" s="34">
        <v>0</v>
      </c>
      <c r="S30" s="133">
        <v>0</v>
      </c>
    </row>
    <row r="31" spans="1:19" ht="15" customHeight="1" x14ac:dyDescent="0.2">
      <c r="A31" s="82" t="s">
        <v>44</v>
      </c>
      <c r="B31" s="80" t="s">
        <v>111</v>
      </c>
      <c r="C31" s="81">
        <v>0</v>
      </c>
      <c r="D31" s="81" t="s">
        <v>111</v>
      </c>
      <c r="E31" s="81">
        <v>0</v>
      </c>
      <c r="F31" s="81" t="s">
        <v>111</v>
      </c>
      <c r="G31" s="81">
        <v>0</v>
      </c>
      <c r="H31" s="81" t="s">
        <v>111</v>
      </c>
      <c r="I31" s="81">
        <v>0</v>
      </c>
      <c r="J31" s="81" t="s">
        <v>111</v>
      </c>
      <c r="K31" s="61">
        <v>0</v>
      </c>
      <c r="L31" s="61">
        <v>0</v>
      </c>
      <c r="M31" s="18">
        <v>0.85</v>
      </c>
      <c r="N31" s="34">
        <v>0</v>
      </c>
      <c r="O31" s="34">
        <v>0</v>
      </c>
      <c r="P31" s="34">
        <v>0</v>
      </c>
      <c r="Q31" s="20">
        <v>0.02</v>
      </c>
      <c r="R31" s="34">
        <v>0</v>
      </c>
      <c r="S31" s="133">
        <v>0</v>
      </c>
    </row>
    <row r="32" spans="1:19" ht="15" customHeight="1" x14ac:dyDescent="0.2">
      <c r="A32" s="79" t="s">
        <v>45</v>
      </c>
      <c r="B32" s="80" t="s">
        <v>111</v>
      </c>
      <c r="C32" s="81">
        <v>0</v>
      </c>
      <c r="D32" s="81" t="s">
        <v>111</v>
      </c>
      <c r="E32" s="81">
        <v>0</v>
      </c>
      <c r="F32" s="81" t="s">
        <v>111</v>
      </c>
      <c r="G32" s="81">
        <v>0</v>
      </c>
      <c r="H32" s="81" t="s">
        <v>111</v>
      </c>
      <c r="I32" s="81">
        <v>0</v>
      </c>
      <c r="J32" s="81" t="s">
        <v>111</v>
      </c>
      <c r="K32" s="61">
        <v>0</v>
      </c>
      <c r="L32" s="61">
        <v>0</v>
      </c>
      <c r="M32" s="18">
        <v>0.85</v>
      </c>
      <c r="N32" s="34">
        <v>0</v>
      </c>
      <c r="O32" s="34">
        <v>0</v>
      </c>
      <c r="P32" s="34">
        <v>0</v>
      </c>
      <c r="Q32" s="20">
        <v>0.02</v>
      </c>
      <c r="R32" s="34">
        <v>0</v>
      </c>
      <c r="S32" s="133">
        <v>0</v>
      </c>
    </row>
    <row r="33" spans="1:19" ht="15" customHeight="1" x14ac:dyDescent="0.2">
      <c r="A33" s="79" t="s">
        <v>46</v>
      </c>
      <c r="B33" s="80" t="s">
        <v>111</v>
      </c>
      <c r="C33" s="81">
        <v>0</v>
      </c>
      <c r="D33" s="81" t="s">
        <v>111</v>
      </c>
      <c r="E33" s="81">
        <v>0</v>
      </c>
      <c r="F33" s="81" t="s">
        <v>111</v>
      </c>
      <c r="G33" s="81">
        <v>0</v>
      </c>
      <c r="H33" s="81" t="s">
        <v>111</v>
      </c>
      <c r="I33" s="81">
        <v>0</v>
      </c>
      <c r="J33" s="81" t="s">
        <v>111</v>
      </c>
      <c r="K33" s="61">
        <v>0</v>
      </c>
      <c r="L33" s="61">
        <v>0</v>
      </c>
      <c r="M33" s="18">
        <v>0.85</v>
      </c>
      <c r="N33" s="34">
        <v>0</v>
      </c>
      <c r="O33" s="34">
        <v>0</v>
      </c>
      <c r="P33" s="34">
        <v>0</v>
      </c>
      <c r="Q33" s="20">
        <v>1.4999999999999999E-2</v>
      </c>
      <c r="R33" s="34">
        <v>0</v>
      </c>
      <c r="S33" s="133">
        <v>0</v>
      </c>
    </row>
    <row r="34" spans="1:19" ht="18" customHeight="1" x14ac:dyDescent="0.2">
      <c r="A34" s="83" t="s">
        <v>47</v>
      </c>
      <c r="B34" s="80" t="s">
        <v>111</v>
      </c>
      <c r="C34" s="81">
        <v>0</v>
      </c>
      <c r="D34" s="81" t="s">
        <v>111</v>
      </c>
      <c r="E34" s="81">
        <v>0</v>
      </c>
      <c r="F34" s="81" t="s">
        <v>111</v>
      </c>
      <c r="G34" s="81">
        <v>0</v>
      </c>
      <c r="H34" s="81" t="s">
        <v>111</v>
      </c>
      <c r="I34" s="81">
        <v>0</v>
      </c>
      <c r="J34" s="81" t="s">
        <v>111</v>
      </c>
      <c r="K34" s="61">
        <v>0</v>
      </c>
      <c r="L34" s="61">
        <v>0</v>
      </c>
      <c r="M34" s="18">
        <v>0.85</v>
      </c>
      <c r="N34" s="34">
        <v>0</v>
      </c>
      <c r="O34" s="34">
        <v>0</v>
      </c>
      <c r="P34" s="34">
        <v>0</v>
      </c>
      <c r="Q34" s="20">
        <v>0.02</v>
      </c>
      <c r="R34" s="34">
        <v>0</v>
      </c>
      <c r="S34" s="133">
        <v>0</v>
      </c>
    </row>
    <row r="35" spans="1:19" ht="15" customHeight="1" x14ac:dyDescent="0.2">
      <c r="A35" s="126" t="s">
        <v>54</v>
      </c>
      <c r="B35" s="80" t="s">
        <v>111</v>
      </c>
      <c r="C35" s="81">
        <v>0</v>
      </c>
      <c r="D35" s="81" t="s">
        <v>111</v>
      </c>
      <c r="E35" s="81">
        <v>0</v>
      </c>
      <c r="F35" s="81" t="s">
        <v>111</v>
      </c>
      <c r="G35" s="81">
        <v>0</v>
      </c>
      <c r="H35" s="81" t="s">
        <v>111</v>
      </c>
      <c r="I35" s="81">
        <v>0</v>
      </c>
      <c r="J35" s="81" t="s">
        <v>111</v>
      </c>
      <c r="K35" s="61">
        <v>0</v>
      </c>
      <c r="L35" s="61">
        <v>0</v>
      </c>
      <c r="M35" s="18">
        <v>0.85</v>
      </c>
      <c r="N35" s="34">
        <v>0</v>
      </c>
      <c r="O35" s="34">
        <v>0</v>
      </c>
      <c r="P35" s="34">
        <v>0</v>
      </c>
      <c r="Q35" s="20">
        <v>0.02</v>
      </c>
      <c r="R35" s="34">
        <v>0</v>
      </c>
      <c r="S35" s="133">
        <v>0</v>
      </c>
    </row>
    <row r="36" spans="1:19" ht="15" customHeight="1" x14ac:dyDescent="0.2">
      <c r="A36" s="83" t="s">
        <v>48</v>
      </c>
      <c r="B36" s="80" t="s">
        <v>111</v>
      </c>
      <c r="C36" s="81">
        <v>0</v>
      </c>
      <c r="D36" s="81" t="s">
        <v>111</v>
      </c>
      <c r="E36" s="81">
        <v>0</v>
      </c>
      <c r="F36" s="81" t="s">
        <v>111</v>
      </c>
      <c r="G36" s="81">
        <v>0</v>
      </c>
      <c r="H36" s="61">
        <v>0</v>
      </c>
      <c r="I36" s="81">
        <v>0</v>
      </c>
      <c r="J36" s="61">
        <v>0</v>
      </c>
      <c r="K36" s="61">
        <v>0</v>
      </c>
      <c r="L36" s="61">
        <v>0</v>
      </c>
      <c r="M36" s="18">
        <v>0.85</v>
      </c>
      <c r="N36" s="34">
        <v>0</v>
      </c>
      <c r="O36" s="34">
        <v>0</v>
      </c>
      <c r="P36" s="34">
        <v>0</v>
      </c>
      <c r="Q36" s="20">
        <v>0.02</v>
      </c>
      <c r="R36" s="34">
        <v>0</v>
      </c>
      <c r="S36" s="133">
        <v>0</v>
      </c>
    </row>
    <row r="37" spans="1:19" ht="15" customHeight="1" x14ac:dyDescent="0.2">
      <c r="A37" s="83" t="s">
        <v>49</v>
      </c>
      <c r="B37" s="80" t="s">
        <v>111</v>
      </c>
      <c r="C37" s="81">
        <v>0</v>
      </c>
      <c r="D37" s="81" t="s">
        <v>111</v>
      </c>
      <c r="E37" s="81">
        <v>0</v>
      </c>
      <c r="F37" s="81" t="s">
        <v>111</v>
      </c>
      <c r="G37" s="81">
        <v>0</v>
      </c>
      <c r="H37" s="81" t="s">
        <v>111</v>
      </c>
      <c r="I37" s="81">
        <v>0</v>
      </c>
      <c r="J37" s="81" t="s">
        <v>111</v>
      </c>
      <c r="K37" s="61">
        <v>0</v>
      </c>
      <c r="L37" s="61">
        <v>0</v>
      </c>
      <c r="M37" s="18">
        <v>0.85</v>
      </c>
      <c r="N37" s="34">
        <v>0</v>
      </c>
      <c r="O37" s="34">
        <v>0</v>
      </c>
      <c r="P37" s="34">
        <v>0</v>
      </c>
      <c r="Q37" s="20">
        <v>0.02</v>
      </c>
      <c r="R37" s="34">
        <v>0</v>
      </c>
      <c r="S37" s="133">
        <v>0</v>
      </c>
    </row>
    <row r="38" spans="1:19" ht="15" customHeight="1" x14ac:dyDescent="0.2">
      <c r="A38" s="83" t="s">
        <v>50</v>
      </c>
      <c r="B38" s="80" t="s">
        <v>111</v>
      </c>
      <c r="C38" s="81">
        <v>0</v>
      </c>
      <c r="D38" s="81" t="s">
        <v>111</v>
      </c>
      <c r="E38" s="81">
        <v>0</v>
      </c>
      <c r="F38" s="81" t="s">
        <v>111</v>
      </c>
      <c r="G38" s="81">
        <v>0</v>
      </c>
      <c r="H38" s="81" t="s">
        <v>111</v>
      </c>
      <c r="I38" s="81">
        <v>0</v>
      </c>
      <c r="J38" s="81" t="s">
        <v>111</v>
      </c>
      <c r="K38" s="61">
        <v>0</v>
      </c>
      <c r="L38" s="61">
        <v>0</v>
      </c>
      <c r="M38" s="18">
        <v>0.85</v>
      </c>
      <c r="N38" s="34">
        <v>0</v>
      </c>
      <c r="O38" s="34">
        <v>0</v>
      </c>
      <c r="P38" s="34">
        <v>0</v>
      </c>
      <c r="Q38" s="20">
        <v>0.02</v>
      </c>
      <c r="R38" s="34">
        <v>0</v>
      </c>
      <c r="S38" s="133">
        <v>0</v>
      </c>
    </row>
    <row r="39" spans="1:19" ht="18" customHeight="1" x14ac:dyDescent="0.2">
      <c r="A39" s="82" t="s">
        <v>51</v>
      </c>
      <c r="B39" s="80" t="s">
        <v>111</v>
      </c>
      <c r="C39" s="81">
        <v>0</v>
      </c>
      <c r="D39" s="81" t="s">
        <v>111</v>
      </c>
      <c r="E39" s="81">
        <v>0</v>
      </c>
      <c r="F39" s="61">
        <v>0</v>
      </c>
      <c r="G39" s="81">
        <v>0</v>
      </c>
      <c r="H39" s="61">
        <v>0</v>
      </c>
      <c r="I39" s="81">
        <v>0</v>
      </c>
      <c r="J39" s="61">
        <v>0</v>
      </c>
      <c r="K39" s="61">
        <v>0</v>
      </c>
      <c r="L39" s="61">
        <v>0</v>
      </c>
      <c r="M39" s="18">
        <v>0.85</v>
      </c>
      <c r="N39" s="34">
        <v>0</v>
      </c>
      <c r="O39" s="34">
        <v>0</v>
      </c>
      <c r="P39" s="34">
        <v>0</v>
      </c>
      <c r="Q39" s="20">
        <v>0.02</v>
      </c>
      <c r="R39" s="34">
        <v>0</v>
      </c>
      <c r="S39" s="133">
        <v>0</v>
      </c>
    </row>
    <row r="40" spans="1:19" ht="15" customHeight="1" x14ac:dyDescent="0.2">
      <c r="A40" s="83" t="s">
        <v>52</v>
      </c>
      <c r="B40" s="80" t="s">
        <v>111</v>
      </c>
      <c r="C40" s="81">
        <v>0</v>
      </c>
      <c r="D40" s="81" t="s">
        <v>111</v>
      </c>
      <c r="E40" s="81">
        <v>0</v>
      </c>
      <c r="F40" s="81" t="s">
        <v>111</v>
      </c>
      <c r="G40" s="81">
        <v>0</v>
      </c>
      <c r="H40" s="81" t="s">
        <v>111</v>
      </c>
      <c r="I40" s="81">
        <v>0</v>
      </c>
      <c r="J40" s="81" t="s">
        <v>111</v>
      </c>
      <c r="K40" s="61">
        <v>0</v>
      </c>
      <c r="L40" s="61">
        <v>0</v>
      </c>
      <c r="M40" s="18">
        <v>0.85</v>
      </c>
      <c r="N40" s="34">
        <v>0</v>
      </c>
      <c r="O40" s="34">
        <v>0</v>
      </c>
      <c r="P40" s="34">
        <v>0</v>
      </c>
      <c r="Q40" s="20">
        <v>0.02</v>
      </c>
      <c r="R40" s="34">
        <v>0</v>
      </c>
      <c r="S40" s="133">
        <v>0</v>
      </c>
    </row>
    <row r="41" spans="1:19" ht="15" customHeight="1" x14ac:dyDescent="0.2">
      <c r="A41" s="83" t="s">
        <v>53</v>
      </c>
      <c r="B41" s="80" t="s">
        <v>111</v>
      </c>
      <c r="C41" s="81">
        <v>0</v>
      </c>
      <c r="D41" s="81" t="s">
        <v>111</v>
      </c>
      <c r="E41" s="81">
        <v>0</v>
      </c>
      <c r="F41" s="81" t="s">
        <v>111</v>
      </c>
      <c r="G41" s="81">
        <v>0</v>
      </c>
      <c r="H41" s="81" t="s">
        <v>111</v>
      </c>
      <c r="I41" s="81">
        <v>0</v>
      </c>
      <c r="J41" s="81" t="s">
        <v>111</v>
      </c>
      <c r="K41" s="61">
        <v>0</v>
      </c>
      <c r="L41" s="61">
        <v>0</v>
      </c>
      <c r="M41" s="18">
        <v>0.85</v>
      </c>
      <c r="N41" s="34">
        <v>0</v>
      </c>
      <c r="O41" s="34">
        <v>0</v>
      </c>
      <c r="P41" s="34">
        <v>0</v>
      </c>
      <c r="Q41" s="20">
        <v>0.02</v>
      </c>
      <c r="R41" s="34">
        <v>0</v>
      </c>
      <c r="S41" s="133">
        <v>0</v>
      </c>
    </row>
    <row r="42" spans="1:19" ht="15" customHeight="1" x14ac:dyDescent="0.2">
      <c r="A42" s="83" t="s">
        <v>55</v>
      </c>
      <c r="B42" s="80" t="s">
        <v>111</v>
      </c>
      <c r="C42" s="81">
        <v>0</v>
      </c>
      <c r="D42" s="81" t="s">
        <v>111</v>
      </c>
      <c r="E42" s="81">
        <v>0</v>
      </c>
      <c r="F42" s="81" t="s">
        <v>111</v>
      </c>
      <c r="G42" s="81">
        <v>0</v>
      </c>
      <c r="H42" s="81" t="s">
        <v>111</v>
      </c>
      <c r="I42" s="81">
        <v>0</v>
      </c>
      <c r="J42" s="81" t="s">
        <v>111</v>
      </c>
      <c r="K42" s="61">
        <v>0</v>
      </c>
      <c r="L42" s="61">
        <v>0</v>
      </c>
      <c r="M42" s="18">
        <v>0.85</v>
      </c>
      <c r="N42" s="34">
        <v>0</v>
      </c>
      <c r="O42" s="34">
        <v>0</v>
      </c>
      <c r="P42" s="34">
        <v>0</v>
      </c>
      <c r="Q42" s="20">
        <v>0.02</v>
      </c>
      <c r="R42" s="34">
        <v>0</v>
      </c>
      <c r="S42" s="133">
        <v>0</v>
      </c>
    </row>
    <row r="43" spans="1:19" ht="15" customHeight="1" x14ac:dyDescent="0.2">
      <c r="A43" s="83" t="s">
        <v>56</v>
      </c>
      <c r="B43" s="80" t="s">
        <v>111</v>
      </c>
      <c r="C43" s="81">
        <v>0</v>
      </c>
      <c r="D43" s="81" t="s">
        <v>111</v>
      </c>
      <c r="E43" s="81">
        <v>0</v>
      </c>
      <c r="F43" s="81" t="s">
        <v>111</v>
      </c>
      <c r="G43" s="81">
        <v>0</v>
      </c>
      <c r="H43" s="81" t="s">
        <v>111</v>
      </c>
      <c r="I43" s="81">
        <v>0</v>
      </c>
      <c r="J43" s="81" t="s">
        <v>111</v>
      </c>
      <c r="K43" s="61">
        <v>0</v>
      </c>
      <c r="L43" s="61">
        <v>0</v>
      </c>
      <c r="M43" s="18">
        <v>0.85</v>
      </c>
      <c r="N43" s="34">
        <v>0</v>
      </c>
      <c r="O43" s="34">
        <v>0</v>
      </c>
      <c r="P43" s="34">
        <v>0</v>
      </c>
      <c r="Q43" s="20">
        <v>0.02</v>
      </c>
      <c r="R43" s="34">
        <v>0</v>
      </c>
      <c r="S43" s="133">
        <v>0</v>
      </c>
    </row>
    <row r="44" spans="1:19" ht="18" customHeight="1" x14ac:dyDescent="0.2">
      <c r="A44" s="79" t="s">
        <v>57</v>
      </c>
      <c r="B44" s="80" t="s">
        <v>111</v>
      </c>
      <c r="C44" s="81">
        <v>0</v>
      </c>
      <c r="D44" s="81" t="s">
        <v>111</v>
      </c>
      <c r="E44" s="81">
        <v>0</v>
      </c>
      <c r="F44" s="81" t="s">
        <v>111</v>
      </c>
      <c r="G44" s="81">
        <v>0</v>
      </c>
      <c r="H44" s="81" t="s">
        <v>111</v>
      </c>
      <c r="I44" s="81">
        <v>0</v>
      </c>
      <c r="J44" s="81" t="s">
        <v>111</v>
      </c>
      <c r="K44" s="61">
        <v>0</v>
      </c>
      <c r="L44" s="61">
        <v>0</v>
      </c>
      <c r="M44" s="18">
        <v>0.85</v>
      </c>
      <c r="N44" s="34">
        <v>0</v>
      </c>
      <c r="O44" s="34">
        <v>0</v>
      </c>
      <c r="P44" s="34">
        <v>0</v>
      </c>
      <c r="Q44" s="20">
        <v>0.02</v>
      </c>
      <c r="R44" s="34">
        <v>0</v>
      </c>
      <c r="S44" s="133">
        <v>0</v>
      </c>
    </row>
    <row r="45" spans="1:19" ht="15" customHeight="1" x14ac:dyDescent="0.2">
      <c r="A45" s="79" t="s">
        <v>58</v>
      </c>
      <c r="B45" s="80" t="s">
        <v>111</v>
      </c>
      <c r="C45" s="81">
        <v>0</v>
      </c>
      <c r="D45" s="81" t="s">
        <v>111</v>
      </c>
      <c r="E45" s="81">
        <v>0</v>
      </c>
      <c r="F45" s="81" t="s">
        <v>111</v>
      </c>
      <c r="G45" s="81">
        <v>0</v>
      </c>
      <c r="H45" s="81" t="s">
        <v>111</v>
      </c>
      <c r="I45" s="81">
        <v>0</v>
      </c>
      <c r="J45" s="81" t="s">
        <v>111</v>
      </c>
      <c r="K45" s="61">
        <v>0</v>
      </c>
      <c r="L45" s="61">
        <v>0</v>
      </c>
      <c r="M45" s="18">
        <v>0.85</v>
      </c>
      <c r="N45" s="34">
        <v>0</v>
      </c>
      <c r="O45" s="34">
        <v>0</v>
      </c>
      <c r="P45" s="34">
        <v>0</v>
      </c>
      <c r="Q45" s="20">
        <v>1.2999999999999999E-2</v>
      </c>
      <c r="R45" s="34">
        <v>0</v>
      </c>
      <c r="S45" s="133">
        <v>0</v>
      </c>
    </row>
    <row r="46" spans="1:19" ht="15" customHeight="1" x14ac:dyDescent="0.2">
      <c r="A46" s="79" t="s">
        <v>59</v>
      </c>
      <c r="B46" s="80" t="s">
        <v>111</v>
      </c>
      <c r="C46" s="81">
        <v>0</v>
      </c>
      <c r="D46" s="81" t="s">
        <v>111</v>
      </c>
      <c r="E46" s="81">
        <v>0</v>
      </c>
      <c r="F46" s="81" t="s">
        <v>111</v>
      </c>
      <c r="G46" s="81">
        <v>0</v>
      </c>
      <c r="H46" s="81" t="s">
        <v>111</v>
      </c>
      <c r="I46" s="81">
        <v>0</v>
      </c>
      <c r="J46" s="81" t="s">
        <v>111</v>
      </c>
      <c r="K46" s="61">
        <v>0</v>
      </c>
      <c r="L46" s="61">
        <v>0</v>
      </c>
      <c r="M46" s="18">
        <v>0.85</v>
      </c>
      <c r="N46" s="34">
        <v>0</v>
      </c>
      <c r="O46" s="34">
        <v>0</v>
      </c>
      <c r="P46" s="34">
        <v>0</v>
      </c>
      <c r="Q46" s="20">
        <v>0.02</v>
      </c>
      <c r="R46" s="34">
        <v>0</v>
      </c>
      <c r="S46" s="133">
        <v>0</v>
      </c>
    </row>
    <row r="47" spans="1:19" ht="15" customHeight="1" x14ac:dyDescent="0.2">
      <c r="A47" s="79" t="s">
        <v>60</v>
      </c>
      <c r="B47" s="80" t="s">
        <v>111</v>
      </c>
      <c r="C47" s="81">
        <v>0</v>
      </c>
      <c r="D47" s="81" t="s">
        <v>111</v>
      </c>
      <c r="E47" s="81">
        <v>0</v>
      </c>
      <c r="F47" s="81" t="s">
        <v>111</v>
      </c>
      <c r="G47" s="81">
        <v>0</v>
      </c>
      <c r="H47" s="81" t="s">
        <v>111</v>
      </c>
      <c r="I47" s="81">
        <v>0</v>
      </c>
      <c r="J47" s="81" t="s">
        <v>111</v>
      </c>
      <c r="K47" s="61">
        <v>0</v>
      </c>
      <c r="L47" s="61">
        <v>0</v>
      </c>
      <c r="M47" s="18">
        <v>0.85</v>
      </c>
      <c r="N47" s="34">
        <v>0</v>
      </c>
      <c r="O47" s="34">
        <v>0</v>
      </c>
      <c r="P47" s="34">
        <v>0</v>
      </c>
      <c r="Q47" s="20">
        <v>0.02</v>
      </c>
      <c r="R47" s="34">
        <v>0</v>
      </c>
      <c r="S47" s="133">
        <v>0</v>
      </c>
    </row>
    <row r="48" spans="1:19" ht="15" customHeight="1" x14ac:dyDescent="0.2">
      <c r="A48" s="82" t="s">
        <v>61</v>
      </c>
      <c r="B48" s="80" t="s">
        <v>111</v>
      </c>
      <c r="C48" s="81">
        <v>0</v>
      </c>
      <c r="D48" s="81" t="s">
        <v>111</v>
      </c>
      <c r="E48" s="81">
        <v>0</v>
      </c>
      <c r="F48" s="61">
        <v>0</v>
      </c>
      <c r="G48" s="81">
        <v>0</v>
      </c>
      <c r="H48" s="61">
        <v>0</v>
      </c>
      <c r="I48" s="81">
        <v>0</v>
      </c>
      <c r="J48" s="61">
        <v>0</v>
      </c>
      <c r="K48" s="61">
        <v>0</v>
      </c>
      <c r="L48" s="61">
        <v>0</v>
      </c>
      <c r="M48" s="18">
        <v>0.85</v>
      </c>
      <c r="N48" s="34">
        <v>0</v>
      </c>
      <c r="O48" s="34">
        <v>0</v>
      </c>
      <c r="P48" s="34">
        <v>0</v>
      </c>
      <c r="Q48" s="20">
        <v>0.02</v>
      </c>
      <c r="R48" s="34">
        <v>0</v>
      </c>
      <c r="S48" s="133">
        <v>0</v>
      </c>
    </row>
    <row r="49" spans="1:19" ht="18" customHeight="1" x14ac:dyDescent="0.2">
      <c r="A49" s="82" t="s">
        <v>62</v>
      </c>
      <c r="B49" s="80" t="s">
        <v>111</v>
      </c>
      <c r="C49" s="81">
        <v>0</v>
      </c>
      <c r="D49" s="81" t="s">
        <v>111</v>
      </c>
      <c r="E49" s="81">
        <v>0</v>
      </c>
      <c r="F49" s="61">
        <v>0</v>
      </c>
      <c r="G49" s="81">
        <v>0</v>
      </c>
      <c r="H49" s="61">
        <v>0</v>
      </c>
      <c r="I49" s="81">
        <v>0</v>
      </c>
      <c r="J49" s="61">
        <v>0</v>
      </c>
      <c r="K49" s="61">
        <v>0</v>
      </c>
      <c r="L49" s="61">
        <v>0</v>
      </c>
      <c r="M49" s="18">
        <v>0.85</v>
      </c>
      <c r="N49" s="34">
        <v>0</v>
      </c>
      <c r="O49" s="34">
        <v>0</v>
      </c>
      <c r="P49" s="34">
        <v>0</v>
      </c>
      <c r="Q49" s="20">
        <v>0.02</v>
      </c>
      <c r="R49" s="34">
        <v>0</v>
      </c>
      <c r="S49" s="133">
        <v>0</v>
      </c>
    </row>
    <row r="50" spans="1:19" ht="15" customHeight="1" x14ac:dyDescent="0.2">
      <c r="A50" s="79" t="s">
        <v>63</v>
      </c>
      <c r="B50" s="80" t="s">
        <v>111</v>
      </c>
      <c r="C50" s="81">
        <v>0</v>
      </c>
      <c r="D50" s="81" t="s">
        <v>111</v>
      </c>
      <c r="E50" s="81">
        <v>0</v>
      </c>
      <c r="F50" s="81" t="s">
        <v>111</v>
      </c>
      <c r="G50" s="81">
        <v>0</v>
      </c>
      <c r="H50" s="81" t="s">
        <v>111</v>
      </c>
      <c r="I50" s="81">
        <v>0</v>
      </c>
      <c r="J50" s="81" t="s">
        <v>111</v>
      </c>
      <c r="K50" s="61">
        <v>0</v>
      </c>
      <c r="L50" s="61">
        <v>0</v>
      </c>
      <c r="M50" s="18">
        <v>0.85</v>
      </c>
      <c r="N50" s="34">
        <v>0</v>
      </c>
      <c r="O50" s="34">
        <v>0</v>
      </c>
      <c r="P50" s="34">
        <v>0</v>
      </c>
      <c r="Q50" s="20">
        <v>0.02</v>
      </c>
      <c r="R50" s="34">
        <v>0</v>
      </c>
      <c r="S50" s="133">
        <v>0</v>
      </c>
    </row>
    <row r="51" spans="1:19" ht="15" customHeight="1" x14ac:dyDescent="0.2">
      <c r="A51" s="79" t="s">
        <v>64</v>
      </c>
      <c r="B51" s="80" t="s">
        <v>111</v>
      </c>
      <c r="C51" s="81">
        <v>0</v>
      </c>
      <c r="D51" s="81" t="s">
        <v>111</v>
      </c>
      <c r="E51" s="81">
        <v>0</v>
      </c>
      <c r="F51" s="81" t="s">
        <v>111</v>
      </c>
      <c r="G51" s="81">
        <v>0</v>
      </c>
      <c r="H51" s="81" t="s">
        <v>111</v>
      </c>
      <c r="I51" s="81">
        <v>0</v>
      </c>
      <c r="J51" s="81" t="s">
        <v>111</v>
      </c>
      <c r="K51" s="61">
        <v>0</v>
      </c>
      <c r="L51" s="61">
        <v>0</v>
      </c>
      <c r="M51" s="18">
        <v>0.85</v>
      </c>
      <c r="N51" s="34">
        <v>0</v>
      </c>
      <c r="O51" s="34">
        <v>0</v>
      </c>
      <c r="P51" s="34">
        <v>0</v>
      </c>
      <c r="Q51" s="20">
        <v>1.7000000000000001E-2</v>
      </c>
      <c r="R51" s="34">
        <v>0</v>
      </c>
      <c r="S51" s="133">
        <v>0</v>
      </c>
    </row>
    <row r="52" spans="1:19" ht="15" customHeight="1" x14ac:dyDescent="0.2">
      <c r="A52" s="79" t="s">
        <v>65</v>
      </c>
      <c r="B52" s="80" t="s">
        <v>111</v>
      </c>
      <c r="C52" s="81">
        <v>0</v>
      </c>
      <c r="D52" s="81" t="s">
        <v>111</v>
      </c>
      <c r="E52" s="81">
        <v>0</v>
      </c>
      <c r="F52" s="81" t="s">
        <v>111</v>
      </c>
      <c r="G52" s="81">
        <v>0</v>
      </c>
      <c r="H52" s="81" t="s">
        <v>111</v>
      </c>
      <c r="I52" s="81">
        <v>0</v>
      </c>
      <c r="J52" s="81" t="s">
        <v>111</v>
      </c>
      <c r="K52" s="61">
        <v>0</v>
      </c>
      <c r="L52" s="61">
        <v>0</v>
      </c>
      <c r="M52" s="18">
        <v>0.85</v>
      </c>
      <c r="N52" s="34">
        <v>0</v>
      </c>
      <c r="O52" s="34">
        <v>0</v>
      </c>
      <c r="P52" s="34">
        <v>0</v>
      </c>
      <c r="Q52" s="20">
        <v>0.02</v>
      </c>
      <c r="R52" s="34">
        <v>0</v>
      </c>
      <c r="S52" s="133">
        <v>0</v>
      </c>
    </row>
    <row r="53" spans="1:19" ht="15" customHeight="1" x14ac:dyDescent="0.2">
      <c r="A53" s="79" t="s">
        <v>66</v>
      </c>
      <c r="B53" s="80" t="s">
        <v>111</v>
      </c>
      <c r="C53" s="81">
        <v>0</v>
      </c>
      <c r="D53" s="81" t="s">
        <v>111</v>
      </c>
      <c r="E53" s="81">
        <v>0</v>
      </c>
      <c r="F53" s="81" t="s">
        <v>111</v>
      </c>
      <c r="G53" s="81">
        <v>0</v>
      </c>
      <c r="H53" s="81" t="s">
        <v>111</v>
      </c>
      <c r="I53" s="81">
        <v>0</v>
      </c>
      <c r="J53" s="81" t="s">
        <v>111</v>
      </c>
      <c r="K53" s="61">
        <v>0</v>
      </c>
      <c r="L53" s="61">
        <v>0</v>
      </c>
      <c r="M53" s="18">
        <v>0.85</v>
      </c>
      <c r="N53" s="34">
        <v>0</v>
      </c>
      <c r="O53" s="34">
        <v>0</v>
      </c>
      <c r="P53" s="34">
        <v>0</v>
      </c>
      <c r="Q53" s="20">
        <v>0.02</v>
      </c>
      <c r="R53" s="34">
        <v>0</v>
      </c>
      <c r="S53" s="133">
        <v>0</v>
      </c>
    </row>
    <row r="54" spans="1:19" ht="18" customHeight="1" x14ac:dyDescent="0.2">
      <c r="A54" s="79" t="s">
        <v>67</v>
      </c>
      <c r="B54" s="80" t="s">
        <v>111</v>
      </c>
      <c r="C54" s="81">
        <v>0</v>
      </c>
      <c r="D54" s="81" t="s">
        <v>111</v>
      </c>
      <c r="E54" s="81">
        <v>0</v>
      </c>
      <c r="F54" s="81" t="s">
        <v>111</v>
      </c>
      <c r="G54" s="81">
        <v>0</v>
      </c>
      <c r="H54" s="81" t="s">
        <v>111</v>
      </c>
      <c r="I54" s="81">
        <v>0</v>
      </c>
      <c r="J54" s="81" t="s">
        <v>111</v>
      </c>
      <c r="K54" s="61">
        <v>0</v>
      </c>
      <c r="L54" s="61">
        <v>0</v>
      </c>
      <c r="M54" s="18">
        <v>0.85</v>
      </c>
      <c r="N54" s="34">
        <v>0</v>
      </c>
      <c r="O54" s="34">
        <v>0</v>
      </c>
      <c r="P54" s="34">
        <v>0</v>
      </c>
      <c r="Q54" s="20">
        <v>0.02</v>
      </c>
      <c r="R54" s="34">
        <v>0</v>
      </c>
      <c r="S54" s="133">
        <v>0</v>
      </c>
    </row>
    <row r="55" spans="1:19" ht="15" customHeight="1" x14ac:dyDescent="0.2">
      <c r="A55" s="79" t="s">
        <v>68</v>
      </c>
      <c r="B55" s="80" t="s">
        <v>111</v>
      </c>
      <c r="C55" s="81">
        <v>0</v>
      </c>
      <c r="D55" s="81" t="s">
        <v>111</v>
      </c>
      <c r="E55" s="81">
        <v>0</v>
      </c>
      <c r="F55" s="81" t="s">
        <v>111</v>
      </c>
      <c r="G55" s="81">
        <v>0</v>
      </c>
      <c r="H55" s="81" t="s">
        <v>111</v>
      </c>
      <c r="I55" s="81">
        <v>0</v>
      </c>
      <c r="J55" s="81" t="s">
        <v>111</v>
      </c>
      <c r="K55" s="61">
        <v>0</v>
      </c>
      <c r="L55" s="61">
        <v>0</v>
      </c>
      <c r="M55" s="18">
        <v>0.85</v>
      </c>
      <c r="N55" s="34">
        <v>0</v>
      </c>
      <c r="O55" s="34">
        <v>0</v>
      </c>
      <c r="P55" s="34">
        <v>0</v>
      </c>
      <c r="Q55" s="20">
        <v>1.4999999999999999E-2</v>
      </c>
      <c r="R55" s="34">
        <v>0</v>
      </c>
      <c r="S55" s="133">
        <v>0</v>
      </c>
    </row>
    <row r="56" spans="1:19" ht="15" customHeight="1" x14ac:dyDescent="0.2">
      <c r="A56" s="79" t="s">
        <v>69</v>
      </c>
      <c r="B56" s="80" t="s">
        <v>111</v>
      </c>
      <c r="C56" s="81">
        <v>0</v>
      </c>
      <c r="D56" s="81" t="s">
        <v>111</v>
      </c>
      <c r="E56" s="81">
        <v>0</v>
      </c>
      <c r="F56" s="81" t="s">
        <v>111</v>
      </c>
      <c r="G56" s="81">
        <v>0</v>
      </c>
      <c r="H56" s="81" t="s">
        <v>111</v>
      </c>
      <c r="I56" s="81">
        <v>0</v>
      </c>
      <c r="J56" s="81" t="s">
        <v>111</v>
      </c>
      <c r="K56" s="61">
        <v>0</v>
      </c>
      <c r="L56" s="61">
        <v>0</v>
      </c>
      <c r="M56" s="18">
        <v>0.85</v>
      </c>
      <c r="N56" s="34">
        <v>0</v>
      </c>
      <c r="O56" s="34">
        <v>0</v>
      </c>
      <c r="P56" s="34">
        <v>0</v>
      </c>
      <c r="Q56" s="20">
        <v>0.01</v>
      </c>
      <c r="R56" s="34">
        <v>0</v>
      </c>
      <c r="S56" s="133">
        <v>0</v>
      </c>
    </row>
    <row r="57" spans="1:19" ht="15" customHeight="1" x14ac:dyDescent="0.2">
      <c r="A57" s="79" t="s">
        <v>70</v>
      </c>
      <c r="B57" s="80" t="s">
        <v>111</v>
      </c>
      <c r="C57" s="81">
        <v>0</v>
      </c>
      <c r="D57" s="81" t="s">
        <v>111</v>
      </c>
      <c r="E57" s="81">
        <v>0</v>
      </c>
      <c r="F57" s="81" t="s">
        <v>111</v>
      </c>
      <c r="G57" s="81">
        <v>0</v>
      </c>
      <c r="H57" s="81" t="s">
        <v>111</v>
      </c>
      <c r="I57" s="81">
        <v>0</v>
      </c>
      <c r="J57" s="81" t="s">
        <v>111</v>
      </c>
      <c r="K57" s="61">
        <v>0</v>
      </c>
      <c r="L57" s="61">
        <v>0</v>
      </c>
      <c r="M57" s="18">
        <v>0.85</v>
      </c>
      <c r="N57" s="34">
        <v>0</v>
      </c>
      <c r="O57" s="34">
        <v>0</v>
      </c>
      <c r="P57" s="34">
        <v>0</v>
      </c>
      <c r="Q57" s="20">
        <v>0.02</v>
      </c>
      <c r="R57" s="34">
        <v>0</v>
      </c>
      <c r="S57" s="133">
        <v>0</v>
      </c>
    </row>
    <row r="58" spans="1:19" ht="15" customHeight="1" x14ac:dyDescent="0.2">
      <c r="A58" s="82" t="s">
        <v>71</v>
      </c>
      <c r="B58" s="80" t="s">
        <v>111</v>
      </c>
      <c r="C58" s="81">
        <v>0</v>
      </c>
      <c r="D58" s="81" t="s">
        <v>111</v>
      </c>
      <c r="E58" s="81">
        <v>0</v>
      </c>
      <c r="F58" s="81" t="s">
        <v>111</v>
      </c>
      <c r="G58" s="81">
        <v>0</v>
      </c>
      <c r="H58" s="81" t="s">
        <v>111</v>
      </c>
      <c r="I58" s="81">
        <v>0</v>
      </c>
      <c r="J58" s="81" t="s">
        <v>111</v>
      </c>
      <c r="K58" s="61">
        <v>0</v>
      </c>
      <c r="L58" s="61">
        <v>0</v>
      </c>
      <c r="M58" s="18">
        <v>0.85</v>
      </c>
      <c r="N58" s="34">
        <v>0</v>
      </c>
      <c r="O58" s="34">
        <v>0</v>
      </c>
      <c r="P58" s="34">
        <v>0</v>
      </c>
      <c r="Q58" s="20">
        <v>0.02</v>
      </c>
      <c r="R58" s="34">
        <v>0</v>
      </c>
      <c r="S58" s="133">
        <v>0</v>
      </c>
    </row>
    <row r="59" spans="1:19" ht="18" customHeight="1" x14ac:dyDescent="0.2">
      <c r="A59" s="79" t="s">
        <v>72</v>
      </c>
      <c r="B59" s="80" t="s">
        <v>111</v>
      </c>
      <c r="C59" s="81">
        <v>0</v>
      </c>
      <c r="D59" s="81" t="s">
        <v>111</v>
      </c>
      <c r="E59" s="81">
        <v>0</v>
      </c>
      <c r="F59" s="81" t="s">
        <v>111</v>
      </c>
      <c r="G59" s="81">
        <v>0</v>
      </c>
      <c r="H59" s="81" t="s">
        <v>111</v>
      </c>
      <c r="I59" s="81">
        <v>0</v>
      </c>
      <c r="J59" s="81" t="s">
        <v>111</v>
      </c>
      <c r="K59" s="61">
        <v>0</v>
      </c>
      <c r="L59" s="61">
        <v>0</v>
      </c>
      <c r="M59" s="18">
        <v>0.85</v>
      </c>
      <c r="N59" s="34">
        <v>0</v>
      </c>
      <c r="O59" s="34">
        <v>0</v>
      </c>
      <c r="P59" s="34">
        <v>0</v>
      </c>
      <c r="Q59" s="20">
        <v>0.02</v>
      </c>
      <c r="R59" s="34">
        <v>0</v>
      </c>
      <c r="S59" s="133">
        <v>0</v>
      </c>
    </row>
    <row r="60" spans="1:19" ht="15" customHeight="1" x14ac:dyDescent="0.2">
      <c r="A60" s="79" t="s">
        <v>73</v>
      </c>
      <c r="B60" s="80" t="s">
        <v>111</v>
      </c>
      <c r="C60" s="81">
        <v>0</v>
      </c>
      <c r="D60" s="81" t="s">
        <v>111</v>
      </c>
      <c r="E60" s="81">
        <v>0</v>
      </c>
      <c r="F60" s="81" t="s">
        <v>111</v>
      </c>
      <c r="G60" s="81">
        <v>0</v>
      </c>
      <c r="H60" s="81" t="s">
        <v>111</v>
      </c>
      <c r="I60" s="81">
        <v>0</v>
      </c>
      <c r="J60" s="81" t="s">
        <v>111</v>
      </c>
      <c r="K60" s="61">
        <v>0</v>
      </c>
      <c r="L60" s="61">
        <v>0</v>
      </c>
      <c r="M60" s="18">
        <v>0.85</v>
      </c>
      <c r="N60" s="34">
        <v>0</v>
      </c>
      <c r="O60" s="34">
        <v>0</v>
      </c>
      <c r="P60" s="34">
        <v>0</v>
      </c>
      <c r="Q60" s="20">
        <v>0.02</v>
      </c>
      <c r="R60" s="34">
        <v>0</v>
      </c>
      <c r="S60" s="133">
        <v>0</v>
      </c>
    </row>
    <row r="61" spans="1:19" ht="15" customHeight="1" x14ac:dyDescent="0.2">
      <c r="A61" s="79" t="s">
        <v>74</v>
      </c>
      <c r="B61" s="80" t="s">
        <v>111</v>
      </c>
      <c r="C61" s="81">
        <v>0</v>
      </c>
      <c r="D61" s="81" t="s">
        <v>111</v>
      </c>
      <c r="E61" s="81">
        <v>0</v>
      </c>
      <c r="F61" s="81" t="s">
        <v>111</v>
      </c>
      <c r="G61" s="81">
        <v>0</v>
      </c>
      <c r="H61" s="81" t="s">
        <v>111</v>
      </c>
      <c r="I61" s="81">
        <v>0</v>
      </c>
      <c r="J61" s="81" t="s">
        <v>111</v>
      </c>
      <c r="K61" s="61">
        <v>0</v>
      </c>
      <c r="L61" s="61">
        <v>0</v>
      </c>
      <c r="M61" s="18">
        <v>0.85</v>
      </c>
      <c r="N61" s="34">
        <v>0</v>
      </c>
      <c r="O61" s="34">
        <v>0</v>
      </c>
      <c r="P61" s="34">
        <v>0</v>
      </c>
      <c r="Q61" s="20">
        <v>0.02</v>
      </c>
      <c r="R61" s="34">
        <v>0</v>
      </c>
      <c r="S61" s="133">
        <v>0</v>
      </c>
    </row>
    <row r="62" spans="1:19" ht="15" customHeight="1" x14ac:dyDescent="0.2">
      <c r="A62" s="79" t="s">
        <v>75</v>
      </c>
      <c r="B62" s="80" t="s">
        <v>111</v>
      </c>
      <c r="C62" s="81">
        <v>0</v>
      </c>
      <c r="D62" s="81" t="s">
        <v>111</v>
      </c>
      <c r="E62" s="81">
        <v>0</v>
      </c>
      <c r="F62" s="81" t="s">
        <v>111</v>
      </c>
      <c r="G62" s="81">
        <v>0</v>
      </c>
      <c r="H62" s="81" t="s">
        <v>111</v>
      </c>
      <c r="I62" s="81">
        <v>0</v>
      </c>
      <c r="J62" s="81" t="s">
        <v>111</v>
      </c>
      <c r="K62" s="61">
        <v>0</v>
      </c>
      <c r="L62" s="61">
        <v>0</v>
      </c>
      <c r="M62" s="18">
        <v>0.85</v>
      </c>
      <c r="N62" s="34">
        <v>0</v>
      </c>
      <c r="O62" s="34">
        <v>0</v>
      </c>
      <c r="P62" s="34">
        <v>0</v>
      </c>
      <c r="Q62" s="20">
        <v>0.02</v>
      </c>
      <c r="R62" s="34">
        <v>0</v>
      </c>
      <c r="S62" s="133">
        <v>0</v>
      </c>
    </row>
    <row r="63" spans="1:19" ht="15" customHeight="1" x14ac:dyDescent="0.2">
      <c r="A63" s="79" t="s">
        <v>76</v>
      </c>
      <c r="B63" s="80" t="s">
        <v>111</v>
      </c>
      <c r="C63" s="81">
        <v>0</v>
      </c>
      <c r="D63" s="81" t="s">
        <v>111</v>
      </c>
      <c r="E63" s="81">
        <v>0</v>
      </c>
      <c r="F63" s="81" t="s">
        <v>111</v>
      </c>
      <c r="G63" s="81">
        <v>0</v>
      </c>
      <c r="H63" s="81" t="s">
        <v>111</v>
      </c>
      <c r="I63" s="81">
        <v>0</v>
      </c>
      <c r="J63" s="81" t="s">
        <v>111</v>
      </c>
      <c r="K63" s="61">
        <v>0</v>
      </c>
      <c r="L63" s="61">
        <v>0</v>
      </c>
      <c r="M63" s="18">
        <v>0.85</v>
      </c>
      <c r="N63" s="34">
        <v>0</v>
      </c>
      <c r="O63" s="34">
        <v>0</v>
      </c>
      <c r="P63" s="34">
        <v>0</v>
      </c>
      <c r="Q63" s="20">
        <v>0.02</v>
      </c>
      <c r="R63" s="34">
        <v>0</v>
      </c>
      <c r="S63" s="133">
        <v>0</v>
      </c>
    </row>
    <row r="64" spans="1:19" ht="24" customHeight="1" thickBot="1" x14ac:dyDescent="0.25">
      <c r="A64" s="84" t="s">
        <v>106</v>
      </c>
      <c r="B64" s="88" t="s">
        <v>111</v>
      </c>
      <c r="C64" s="71">
        <v>0</v>
      </c>
      <c r="D64" s="71">
        <v>0</v>
      </c>
      <c r="E64" s="71">
        <v>134472980</v>
      </c>
      <c r="F64" s="71">
        <v>521755</v>
      </c>
      <c r="G64" s="71">
        <v>31327050</v>
      </c>
      <c r="H64" s="71">
        <v>243098</v>
      </c>
      <c r="I64" s="71">
        <v>14119080</v>
      </c>
      <c r="J64" s="71">
        <v>109564</v>
      </c>
      <c r="K64" s="71">
        <v>179919110</v>
      </c>
      <c r="L64" s="71">
        <v>874417</v>
      </c>
      <c r="M64" s="128">
        <v>0.85</v>
      </c>
      <c r="N64" s="58">
        <v>743254</v>
      </c>
      <c r="O64" s="58">
        <v>34977</v>
      </c>
      <c r="P64" s="58">
        <v>839440</v>
      </c>
      <c r="Q64" s="98">
        <v>1.9090909090909099E-2</v>
      </c>
      <c r="R64" s="58">
        <v>16789</v>
      </c>
      <c r="S64" s="134">
        <v>691488</v>
      </c>
    </row>
    <row r="65" spans="1:18" ht="15" thickTop="1" x14ac:dyDescent="0.2">
      <c r="A65" s="8" t="s">
        <v>78</v>
      </c>
      <c r="M65" s="38"/>
      <c r="N65" s="34"/>
      <c r="O65" s="34"/>
      <c r="P65" s="34"/>
      <c r="Q65" s="18"/>
      <c r="R65" s="34"/>
    </row>
    <row r="66" spans="1:18" x14ac:dyDescent="0.2">
      <c r="A66" s="33">
        <v>45755</v>
      </c>
      <c r="M66" s="38"/>
      <c r="O66" s="34"/>
      <c r="P66" s="34"/>
      <c r="Q66" s="18"/>
      <c r="R66" s="34"/>
    </row>
    <row r="67" spans="1:18" x14ac:dyDescent="0.2">
      <c r="A67" s="73" t="s">
        <v>158</v>
      </c>
      <c r="M67" s="38"/>
      <c r="N67" s="34"/>
      <c r="O67" s="34"/>
      <c r="P67" s="34"/>
      <c r="Q67" s="18"/>
      <c r="R67" s="34"/>
    </row>
    <row r="68" spans="1:18" x14ac:dyDescent="0.2">
      <c r="D68" s="67"/>
      <c r="F68" s="66"/>
      <c r="G68" s="66"/>
      <c r="H68" s="66"/>
      <c r="J68" s="66"/>
      <c r="M68" s="38"/>
      <c r="N68" s="34"/>
      <c r="O68" s="34"/>
      <c r="P68" s="34"/>
      <c r="Q68" s="18"/>
      <c r="R68" s="34"/>
    </row>
    <row r="69" spans="1:18" x14ac:dyDescent="0.2">
      <c r="M69" s="38"/>
      <c r="N69" s="39">
        <v>0</v>
      </c>
      <c r="O69" s="34"/>
      <c r="P69" s="34"/>
      <c r="R69" s="34"/>
    </row>
    <row r="70" spans="1:18" x14ac:dyDescent="0.2">
      <c r="M70" s="89"/>
      <c r="N70" s="18"/>
      <c r="O70" s="34"/>
      <c r="P70" s="34"/>
      <c r="R70" s="34"/>
    </row>
    <row r="71" spans="1:18" x14ac:dyDescent="0.2">
      <c r="M71" s="38"/>
      <c r="N71" s="34"/>
      <c r="O71" s="34"/>
      <c r="P71" s="34"/>
      <c r="Q71" s="18"/>
      <c r="R71" s="34"/>
    </row>
    <row r="72" spans="1:18" x14ac:dyDescent="0.2">
      <c r="M72" s="38"/>
      <c r="N72" s="34"/>
      <c r="O72" s="34"/>
      <c r="P72" s="34"/>
      <c r="Q72" s="18"/>
      <c r="R72" s="34"/>
    </row>
    <row r="73" spans="1:18" x14ac:dyDescent="0.2">
      <c r="M73" s="38"/>
      <c r="N73" s="34"/>
      <c r="O73" s="34"/>
      <c r="P73" s="34"/>
      <c r="Q73" s="18"/>
      <c r="R73" s="34"/>
    </row>
    <row r="74" spans="1:18" x14ac:dyDescent="0.2">
      <c r="M74" s="38"/>
      <c r="N74" s="34"/>
      <c r="O74" s="34"/>
      <c r="P74" s="34"/>
      <c r="Q74" s="18"/>
      <c r="R74" s="34"/>
    </row>
    <row r="75" spans="1:18" x14ac:dyDescent="0.2">
      <c r="M75" s="38"/>
      <c r="N75" s="34"/>
      <c r="O75" s="34"/>
      <c r="P75" s="34"/>
      <c r="Q75" s="18"/>
      <c r="R75" s="34"/>
    </row>
    <row r="76" spans="1:18" x14ac:dyDescent="0.2">
      <c r="M76" s="38"/>
      <c r="N76" s="34"/>
      <c r="O76" s="34"/>
      <c r="P76" s="34"/>
      <c r="Q76" s="18"/>
      <c r="R76" s="34"/>
    </row>
    <row r="77" spans="1:18" x14ac:dyDescent="0.2">
      <c r="M77" s="38"/>
      <c r="N77" s="34"/>
      <c r="O77" s="34"/>
      <c r="P77" s="34"/>
      <c r="Q77" s="18"/>
      <c r="R77" s="34"/>
    </row>
    <row r="78" spans="1:18" x14ac:dyDescent="0.2">
      <c r="M78" s="38"/>
      <c r="N78" s="34"/>
      <c r="O78" s="34"/>
      <c r="P78" s="34"/>
      <c r="Q78" s="18"/>
      <c r="R78" s="34"/>
    </row>
    <row r="79" spans="1:18" x14ac:dyDescent="0.2">
      <c r="M79" s="38"/>
      <c r="N79" s="34"/>
      <c r="O79" s="34"/>
      <c r="P79" s="34"/>
      <c r="Q79" s="18"/>
      <c r="R79" s="34"/>
    </row>
    <row r="80" spans="1:18" x14ac:dyDescent="0.2">
      <c r="M80" s="38"/>
      <c r="N80" s="34"/>
      <c r="O80" s="34"/>
      <c r="P80" s="34"/>
      <c r="Q80" s="18"/>
      <c r="R80" s="34"/>
    </row>
    <row r="81" spans="13:18" x14ac:dyDescent="0.2">
      <c r="M81" s="38"/>
      <c r="N81" s="34"/>
      <c r="O81" s="34"/>
      <c r="P81" s="34"/>
      <c r="Q81" s="18"/>
      <c r="R81" s="34"/>
    </row>
    <row r="82" spans="13:18" x14ac:dyDescent="0.2">
      <c r="M82" s="38"/>
      <c r="N82" s="34"/>
      <c r="O82" s="34"/>
      <c r="P82" s="34"/>
      <c r="Q82" s="18"/>
      <c r="R82" s="34"/>
    </row>
    <row r="83" spans="13:18" x14ac:dyDescent="0.2">
      <c r="M83" s="38"/>
      <c r="N83" s="34"/>
      <c r="O83" s="34"/>
      <c r="P83" s="34"/>
      <c r="Q83" s="18"/>
      <c r="R83" s="34"/>
    </row>
    <row r="84" spans="13:18" x14ac:dyDescent="0.2">
      <c r="M84" s="38"/>
      <c r="N84" s="34"/>
      <c r="O84" s="34"/>
      <c r="P84" s="34"/>
      <c r="Q84" s="18"/>
      <c r="R84" s="34"/>
    </row>
    <row r="85" spans="13:18" x14ac:dyDescent="0.2">
      <c r="M85" s="38"/>
      <c r="N85" s="34"/>
      <c r="O85" s="34"/>
      <c r="P85" s="34"/>
      <c r="Q85" s="18"/>
      <c r="R85" s="34"/>
    </row>
    <row r="86" spans="13:18" x14ac:dyDescent="0.2">
      <c r="M86" s="38"/>
      <c r="N86" s="34"/>
      <c r="O86" s="34"/>
      <c r="P86" s="34"/>
      <c r="Q86" s="18"/>
      <c r="R86" s="34"/>
    </row>
    <row r="87" spans="13:18" x14ac:dyDescent="0.2">
      <c r="M87" s="38"/>
      <c r="N87" s="34"/>
      <c r="O87" s="34"/>
      <c r="P87" s="34"/>
      <c r="Q87" s="18"/>
      <c r="R87" s="34"/>
    </row>
    <row r="88" spans="13:18" x14ac:dyDescent="0.2">
      <c r="M88" s="38"/>
      <c r="N88" s="34"/>
      <c r="O88" s="34"/>
      <c r="P88" s="34"/>
      <c r="Q88" s="18"/>
      <c r="R88" s="34"/>
    </row>
    <row r="89" spans="13:18" x14ac:dyDescent="0.2">
      <c r="M89" s="38"/>
      <c r="N89" s="34"/>
      <c r="O89" s="34"/>
      <c r="P89" s="34"/>
      <c r="Q89" s="18"/>
      <c r="R89" s="34"/>
    </row>
    <row r="90" spans="13:18" x14ac:dyDescent="0.2">
      <c r="M90" s="38"/>
      <c r="N90" s="34"/>
      <c r="O90" s="34"/>
      <c r="P90" s="34"/>
      <c r="Q90" s="18"/>
      <c r="R90" s="34"/>
    </row>
    <row r="91" spans="13:18" x14ac:dyDescent="0.2">
      <c r="M91" s="38"/>
      <c r="N91" s="34"/>
      <c r="O91" s="34"/>
      <c r="P91" s="34"/>
      <c r="Q91" s="18"/>
      <c r="R91" s="34"/>
    </row>
    <row r="92" spans="13:18" x14ac:dyDescent="0.2">
      <c r="M92" s="38"/>
      <c r="N92" s="34"/>
      <c r="O92" s="34"/>
      <c r="P92" s="34"/>
      <c r="Q92" s="18"/>
      <c r="R92" s="34"/>
    </row>
    <row r="93" spans="13:18" x14ac:dyDescent="0.2">
      <c r="M93" s="38"/>
      <c r="N93" s="34"/>
      <c r="O93" s="34"/>
      <c r="P93" s="34"/>
      <c r="Q93" s="18"/>
      <c r="R93" s="34"/>
    </row>
    <row r="94" spans="13:18" x14ac:dyDescent="0.2">
      <c r="M94" s="38"/>
      <c r="N94" s="34"/>
      <c r="O94" s="34"/>
      <c r="P94" s="34"/>
      <c r="Q94" s="18"/>
      <c r="R94" s="34"/>
    </row>
    <row r="95" spans="13:18" x14ac:dyDescent="0.2">
      <c r="M95" s="38"/>
      <c r="N95" s="34"/>
      <c r="O95" s="34"/>
      <c r="P95" s="34"/>
      <c r="Q95" s="18"/>
      <c r="R95" s="34"/>
    </row>
    <row r="96" spans="13:18" x14ac:dyDescent="0.2">
      <c r="M96" s="38"/>
      <c r="N96" s="34"/>
      <c r="O96" s="34"/>
      <c r="P96" s="34"/>
      <c r="Q96" s="18"/>
      <c r="R96" s="34"/>
    </row>
    <row r="97" spans="13:18" x14ac:dyDescent="0.2">
      <c r="M97" s="38"/>
      <c r="N97" s="34"/>
      <c r="O97" s="34"/>
      <c r="P97" s="34"/>
      <c r="Q97" s="18"/>
      <c r="R97" s="34"/>
    </row>
  </sheetData>
  <phoneticPr fontId="0" type="noConversion"/>
  <pageMargins left="1" right="0.5" top="1" bottom="0.5" header="0.25" footer="0.25"/>
  <pageSetup scale="67" orientation="portrait" r:id="rId1"/>
  <headerFooter alignWithMargins="0">
    <oddHeader>&amp;C&amp;"Arial,Bold"COUNTY BOARDS OF EDUCATION
ASSESSED VALUATION OF NEW PROPERTY FOR BOARDS
ELIGIBLE FOR GROWTH COUNTIES FACILITIES ACT
FOR THE 2025-26 YEAR</oddHeader>
    <oddFooter>&amp;LOSF
4/8/25
Local Share 26 @ 19.40c COMPS&amp;C&amp;11- &amp;P -</oddFooter>
  </headerFooter>
  <colBreaks count="2" manualBreakCount="2">
    <brk id="6" max="67" man="1"/>
    <brk id="12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260E-1F78-4AA3-A735-9B8B60BF0B8F}">
  <dimension ref="A2:N76"/>
  <sheetViews>
    <sheetView view="pageBreakPreview" zoomScale="75" zoomScaleNormal="100" workbookViewId="0">
      <selection activeCell="A2" sqref="A2"/>
    </sheetView>
  </sheetViews>
  <sheetFormatPr defaultColWidth="9.140625" defaultRowHeight="14.25" x14ac:dyDescent="0.2"/>
  <cols>
    <col min="1" max="1" width="14.7109375" style="106" customWidth="1"/>
    <col min="2" max="2" width="12.5703125" style="106" customWidth="1"/>
    <col min="3" max="3" width="15.7109375" style="124" customWidth="1"/>
    <col min="4" max="4" width="12.5703125" style="106" customWidth="1"/>
    <col min="5" max="5" width="15.7109375" style="106" customWidth="1"/>
    <col min="6" max="6" width="12.5703125" style="106" customWidth="1"/>
    <col min="7" max="7" width="14.42578125" style="106" bestFit="1" customWidth="1"/>
    <col min="8" max="8" width="12.5703125" style="106" customWidth="1"/>
    <col min="9" max="9" width="9.85546875" style="106" bestFit="1" customWidth="1"/>
    <col min="10" max="10" width="8" style="106" hidden="1" customWidth="1"/>
    <col min="11" max="11" width="9" style="106" hidden="1" customWidth="1"/>
    <col min="12" max="12" width="9.28515625" style="106" customWidth="1"/>
    <col min="13" max="13" width="9.140625" style="106"/>
    <col min="14" max="14" width="11" style="106" customWidth="1"/>
    <col min="15" max="16384" width="9.140625" style="106"/>
  </cols>
  <sheetData>
    <row r="2" spans="1:14" ht="15" x14ac:dyDescent="0.25">
      <c r="A2" s="102" t="s">
        <v>143</v>
      </c>
      <c r="B2" s="103"/>
      <c r="C2" s="104"/>
      <c r="D2" s="103"/>
      <c r="E2" s="103"/>
      <c r="F2" s="103"/>
      <c r="G2" s="103"/>
      <c r="H2" s="103"/>
      <c r="I2" s="103"/>
      <c r="J2" s="105"/>
      <c r="K2" s="105"/>
      <c r="L2" s="105"/>
      <c r="M2" s="105"/>
    </row>
    <row r="3" spans="1:14" ht="15" x14ac:dyDescent="0.25">
      <c r="A3" s="102" t="s">
        <v>135</v>
      </c>
      <c r="B3" s="103"/>
      <c r="C3" s="104"/>
      <c r="D3" s="103"/>
      <c r="E3" s="103"/>
      <c r="F3" s="103"/>
      <c r="G3" s="103"/>
      <c r="H3" s="103"/>
      <c r="I3" s="103"/>
      <c r="J3" s="105"/>
      <c r="K3" s="105"/>
      <c r="L3" s="105"/>
      <c r="M3" s="105"/>
    </row>
    <row r="4" spans="1:14" ht="15" x14ac:dyDescent="0.25">
      <c r="A4" s="102" t="s">
        <v>137</v>
      </c>
      <c r="B4" s="103"/>
      <c r="C4" s="104"/>
      <c r="D4" s="103"/>
      <c r="E4" s="103"/>
      <c r="F4" s="103"/>
      <c r="G4" s="103"/>
      <c r="H4" s="103"/>
      <c r="I4" s="103"/>
      <c r="J4" s="105"/>
      <c r="K4" s="105"/>
      <c r="L4" s="105"/>
      <c r="M4" s="105"/>
    </row>
    <row r="5" spans="1:14" ht="15" x14ac:dyDescent="0.25">
      <c r="A5" s="102" t="e">
        <f>#REF!</f>
        <v>#REF!</v>
      </c>
      <c r="B5" s="103"/>
      <c r="C5" s="104"/>
      <c r="D5" s="103"/>
      <c r="E5" s="103"/>
      <c r="F5" s="103"/>
      <c r="G5" s="103"/>
      <c r="H5" s="103"/>
      <c r="I5" s="103"/>
      <c r="J5" s="105"/>
      <c r="K5" s="105"/>
      <c r="L5" s="105"/>
      <c r="M5" s="105"/>
    </row>
    <row r="6" spans="1:14" ht="18" customHeight="1" x14ac:dyDescent="0.25">
      <c r="A6" s="102"/>
      <c r="B6" s="103"/>
      <c r="C6" s="106"/>
      <c r="F6" s="103"/>
      <c r="G6" s="103"/>
      <c r="H6" s="103"/>
      <c r="I6" s="103"/>
      <c r="J6" s="103"/>
    </row>
    <row r="7" spans="1:14" ht="15" customHeight="1" x14ac:dyDescent="0.2">
      <c r="C7" s="107" t="s">
        <v>104</v>
      </c>
      <c r="D7" s="103"/>
      <c r="E7" s="107" t="s">
        <v>104</v>
      </c>
      <c r="F7" s="108"/>
      <c r="G7" s="108"/>
      <c r="H7" s="108"/>
      <c r="I7" s="109"/>
      <c r="J7" s="108"/>
    </row>
    <row r="8" spans="1:14" x14ac:dyDescent="0.2">
      <c r="C8" s="107" t="s">
        <v>7</v>
      </c>
      <c r="D8" s="108"/>
      <c r="E8" s="107" t="s">
        <v>7</v>
      </c>
      <c r="F8" s="108"/>
      <c r="G8" s="108"/>
      <c r="H8" s="108"/>
      <c r="I8" s="109"/>
      <c r="J8" s="108"/>
      <c r="K8" s="110" t="s">
        <v>19</v>
      </c>
      <c r="N8" s="106" t="s">
        <v>138</v>
      </c>
    </row>
    <row r="9" spans="1:14" x14ac:dyDescent="0.2">
      <c r="C9" s="107" t="s">
        <v>21</v>
      </c>
      <c r="D9" s="108"/>
      <c r="E9" s="107" t="s">
        <v>21</v>
      </c>
      <c r="F9" s="108"/>
      <c r="G9" s="108"/>
      <c r="H9" s="108"/>
      <c r="I9" s="111" t="s">
        <v>15</v>
      </c>
      <c r="J9" s="108"/>
      <c r="K9" s="110" t="s">
        <v>116</v>
      </c>
      <c r="N9" s="106" t="s">
        <v>118</v>
      </c>
    </row>
    <row r="10" spans="1:14" ht="15.75" thickBot="1" x14ac:dyDescent="0.3">
      <c r="A10" s="112" t="s">
        <v>16</v>
      </c>
      <c r="B10" s="113"/>
      <c r="C10" s="114" t="s">
        <v>107</v>
      </c>
      <c r="D10" s="115"/>
      <c r="E10" s="114" t="s">
        <v>115</v>
      </c>
      <c r="F10" s="115"/>
      <c r="G10" s="116" t="s">
        <v>19</v>
      </c>
      <c r="H10" s="116"/>
      <c r="I10" s="117" t="s">
        <v>20</v>
      </c>
      <c r="J10" s="115"/>
      <c r="K10" s="115" t="s">
        <v>117</v>
      </c>
      <c r="N10" s="106" t="s">
        <v>119</v>
      </c>
    </row>
    <row r="11" spans="1:14" ht="18" customHeight="1" x14ac:dyDescent="0.25">
      <c r="A11" s="118" t="s">
        <v>22</v>
      </c>
      <c r="C11" s="108" t="e">
        <f>#REF!</f>
        <v>#REF!</v>
      </c>
      <c r="D11" s="108"/>
      <c r="E11" s="108">
        <v>4340053</v>
      </c>
      <c r="F11" s="108"/>
      <c r="G11" s="108" t="e">
        <f>E11-C11</f>
        <v>#REF!</v>
      </c>
      <c r="H11" s="108"/>
      <c r="I11" s="109" t="e">
        <f>G11/C11</f>
        <v>#REF!</v>
      </c>
      <c r="J11" s="108"/>
      <c r="K11" s="106" t="e">
        <f>ROUND(G11/N11,0)</f>
        <v>#REF!</v>
      </c>
      <c r="N11" s="119">
        <v>2135</v>
      </c>
    </row>
    <row r="12" spans="1:14" ht="15" x14ac:dyDescent="0.25">
      <c r="A12" s="118" t="s">
        <v>23</v>
      </c>
      <c r="C12" s="108" t="e">
        <f>#REF!</f>
        <v>#REF!</v>
      </c>
      <c r="D12" s="108"/>
      <c r="E12" s="108">
        <v>24098703</v>
      </c>
      <c r="F12" s="108"/>
      <c r="G12" s="108" t="e">
        <f t="shared" ref="G12:G65" si="0">E12-C12</f>
        <v>#REF!</v>
      </c>
      <c r="H12" s="108"/>
      <c r="I12" s="109" t="e">
        <f t="shared" ref="I12:I66" si="1">G12/C12</f>
        <v>#REF!</v>
      </c>
      <c r="J12" s="108"/>
      <c r="K12" s="106" t="e">
        <f t="shared" ref="K12:K66" si="2">ROUND(G12/N12,0)</f>
        <v>#REF!</v>
      </c>
      <c r="N12" s="119">
        <v>19254</v>
      </c>
    </row>
    <row r="13" spans="1:14" ht="15" x14ac:dyDescent="0.25">
      <c r="A13" s="118" t="s">
        <v>24</v>
      </c>
      <c r="C13" s="108" t="e">
        <f>#REF!</f>
        <v>#REF!</v>
      </c>
      <c r="D13" s="108"/>
      <c r="E13" s="108">
        <v>7673383</v>
      </c>
      <c r="F13" s="108"/>
      <c r="G13" s="108" t="e">
        <f t="shared" si="0"/>
        <v>#REF!</v>
      </c>
      <c r="H13" s="108"/>
      <c r="I13" s="109" t="e">
        <f t="shared" si="1"/>
        <v>#REF!</v>
      </c>
      <c r="J13" s="108"/>
      <c r="K13" s="106" t="e">
        <f t="shared" si="2"/>
        <v>#REF!</v>
      </c>
      <c r="N13" s="119">
        <v>3335</v>
      </c>
    </row>
    <row r="14" spans="1:14" ht="15" x14ac:dyDescent="0.25">
      <c r="A14" s="118" t="s">
        <v>25</v>
      </c>
      <c r="C14" s="108" t="e">
        <f>#REF!</f>
        <v>#REF!</v>
      </c>
      <c r="D14" s="108"/>
      <c r="E14" s="108">
        <v>3285544</v>
      </c>
      <c r="F14" s="108"/>
      <c r="G14" s="108" t="e">
        <f t="shared" si="0"/>
        <v>#REF!</v>
      </c>
      <c r="H14" s="108"/>
      <c r="I14" s="109" t="e">
        <f t="shared" si="1"/>
        <v>#REF!</v>
      </c>
      <c r="J14" s="108"/>
      <c r="K14" s="106" t="e">
        <f t="shared" si="2"/>
        <v>#REF!</v>
      </c>
      <c r="N14" s="119">
        <v>1736</v>
      </c>
    </row>
    <row r="15" spans="1:14" ht="15" x14ac:dyDescent="0.25">
      <c r="A15" s="118" t="s">
        <v>26</v>
      </c>
      <c r="C15" s="108" t="e">
        <f>#REF!</f>
        <v>#REF!</v>
      </c>
      <c r="D15" s="108"/>
      <c r="E15" s="108">
        <v>6282258</v>
      </c>
      <c r="F15" s="108"/>
      <c r="G15" s="108" t="e">
        <f t="shared" si="0"/>
        <v>#REF!</v>
      </c>
      <c r="H15" s="108"/>
      <c r="I15" s="109" t="e">
        <f t="shared" si="1"/>
        <v>#REF!</v>
      </c>
      <c r="J15" s="108"/>
      <c r="K15" s="106" t="e">
        <f t="shared" si="2"/>
        <v>#REF!</v>
      </c>
      <c r="N15" s="119">
        <v>2585</v>
      </c>
    </row>
    <row r="16" spans="1:14" ht="18" customHeight="1" x14ac:dyDescent="0.25">
      <c r="A16" s="118" t="s">
        <v>27</v>
      </c>
      <c r="C16" s="108" t="e">
        <f>#REF!</f>
        <v>#REF!</v>
      </c>
      <c r="D16" s="108"/>
      <c r="E16" s="108">
        <v>20396842</v>
      </c>
      <c r="F16" s="108"/>
      <c r="G16" s="108" t="e">
        <f t="shared" si="0"/>
        <v>#REF!</v>
      </c>
      <c r="H16" s="108"/>
      <c r="I16" s="109" t="e">
        <f t="shared" si="1"/>
        <v>#REF!</v>
      </c>
      <c r="J16" s="108"/>
      <c r="K16" s="106" t="e">
        <f t="shared" si="2"/>
        <v>#REF!</v>
      </c>
      <c r="N16" s="119">
        <v>11860</v>
      </c>
    </row>
    <row r="17" spans="1:14" ht="15" x14ac:dyDescent="0.25">
      <c r="A17" s="118" t="s">
        <v>28</v>
      </c>
      <c r="C17" s="108" t="e">
        <f>#REF!</f>
        <v>#REF!</v>
      </c>
      <c r="D17" s="108"/>
      <c r="E17" s="108">
        <v>1296089</v>
      </c>
      <c r="F17" s="108"/>
      <c r="G17" s="108" t="e">
        <f t="shared" si="0"/>
        <v>#REF!</v>
      </c>
      <c r="H17" s="108"/>
      <c r="I17" s="109" t="e">
        <f t="shared" si="1"/>
        <v>#REF!</v>
      </c>
      <c r="J17" s="108"/>
      <c r="K17" s="106" t="e">
        <f t="shared" si="2"/>
        <v>#REF!</v>
      </c>
      <c r="N17" s="119">
        <v>882</v>
      </c>
    </row>
    <row r="18" spans="1:14" ht="15" x14ac:dyDescent="0.25">
      <c r="A18" s="118" t="s">
        <v>29</v>
      </c>
      <c r="C18" s="108" t="e">
        <f>#REF!</f>
        <v>#REF!</v>
      </c>
      <c r="D18" s="108"/>
      <c r="E18" s="108">
        <v>1495152</v>
      </c>
      <c r="F18" s="108"/>
      <c r="G18" s="108" t="e">
        <f t="shared" si="0"/>
        <v>#REF!</v>
      </c>
      <c r="H18" s="108"/>
      <c r="I18" s="109" t="e">
        <f t="shared" si="1"/>
        <v>#REF!</v>
      </c>
      <c r="J18" s="108"/>
      <c r="K18" s="106" t="e">
        <f t="shared" si="2"/>
        <v>#REF!</v>
      </c>
      <c r="N18" s="119">
        <v>1739</v>
      </c>
    </row>
    <row r="19" spans="1:14" ht="15" x14ac:dyDescent="0.25">
      <c r="A19" s="118" t="s">
        <v>30</v>
      </c>
      <c r="C19" s="108" t="e">
        <f>#REF!</f>
        <v>#REF!</v>
      </c>
      <c r="D19" s="108"/>
      <c r="E19" s="108">
        <v>8741834</v>
      </c>
      <c r="F19" s="108"/>
      <c r="G19" s="108" t="e">
        <f t="shared" si="0"/>
        <v>#REF!</v>
      </c>
      <c r="H19" s="108"/>
      <c r="I19" s="109" t="e">
        <f t="shared" si="1"/>
        <v>#REF!</v>
      </c>
      <c r="J19" s="108"/>
      <c r="K19" s="106" t="e">
        <f t="shared" si="2"/>
        <v>#REF!</v>
      </c>
      <c r="N19" s="119">
        <v>1099</v>
      </c>
    </row>
    <row r="20" spans="1:14" ht="15" x14ac:dyDescent="0.25">
      <c r="A20" s="118" t="s">
        <v>31</v>
      </c>
      <c r="C20" s="108" t="e">
        <f>#REF!</f>
        <v>#REF!</v>
      </c>
      <c r="D20" s="108"/>
      <c r="E20" s="108">
        <v>8710408</v>
      </c>
      <c r="F20" s="108"/>
      <c r="G20" s="108" t="e">
        <f t="shared" si="0"/>
        <v>#REF!</v>
      </c>
      <c r="H20" s="108"/>
      <c r="I20" s="109" t="e">
        <f t="shared" si="1"/>
        <v>#REF!</v>
      </c>
      <c r="J20" s="108"/>
      <c r="K20" s="106" t="e">
        <f t="shared" si="2"/>
        <v>#REF!</v>
      </c>
      <c r="N20" s="119">
        <v>5657</v>
      </c>
    </row>
    <row r="21" spans="1:14" ht="18" customHeight="1" x14ac:dyDescent="0.25">
      <c r="A21" s="118" t="s">
        <v>32</v>
      </c>
      <c r="C21" s="108" t="e">
        <f>#REF!</f>
        <v>#REF!</v>
      </c>
      <c r="D21" s="108"/>
      <c r="E21" s="108">
        <v>1994557</v>
      </c>
      <c r="F21" s="108"/>
      <c r="G21" s="108" t="e">
        <f t="shared" si="0"/>
        <v>#REF!</v>
      </c>
      <c r="H21" s="108"/>
      <c r="I21" s="109" t="e">
        <f t="shared" si="1"/>
        <v>#REF!</v>
      </c>
      <c r="J21" s="108"/>
      <c r="K21" s="106" t="e">
        <f t="shared" si="2"/>
        <v>#REF!</v>
      </c>
      <c r="N21" s="119">
        <v>773</v>
      </c>
    </row>
    <row r="22" spans="1:14" ht="15" x14ac:dyDescent="0.25">
      <c r="A22" s="118" t="s">
        <v>33</v>
      </c>
      <c r="C22" s="108" t="e">
        <f>#REF!</f>
        <v>#REF!</v>
      </c>
      <c r="D22" s="108"/>
      <c r="E22" s="108">
        <v>6850661</v>
      </c>
      <c r="F22" s="108"/>
      <c r="G22" s="108" t="e">
        <f t="shared" si="0"/>
        <v>#REF!</v>
      </c>
      <c r="H22" s="108"/>
      <c r="I22" s="109" t="e">
        <f t="shared" si="1"/>
        <v>#REF!</v>
      </c>
      <c r="J22" s="108"/>
      <c r="K22" s="106" t="e">
        <f t="shared" si="2"/>
        <v>#REF!</v>
      </c>
      <c r="N22" s="119">
        <v>1595</v>
      </c>
    </row>
    <row r="23" spans="1:14" ht="15" x14ac:dyDescent="0.25">
      <c r="A23" s="118" t="s">
        <v>34</v>
      </c>
      <c r="C23" s="108" t="e">
        <f>#REF!</f>
        <v>#REF!</v>
      </c>
      <c r="D23" s="108"/>
      <c r="E23" s="108">
        <v>8806913</v>
      </c>
      <c r="F23" s="108"/>
      <c r="G23" s="108" t="e">
        <f t="shared" si="0"/>
        <v>#REF!</v>
      </c>
      <c r="H23" s="108"/>
      <c r="I23" s="109" t="e">
        <f t="shared" si="1"/>
        <v>#REF!</v>
      </c>
      <c r="J23" s="108"/>
      <c r="K23" s="106" t="e">
        <f t="shared" si="2"/>
        <v>#REF!</v>
      </c>
      <c r="N23" s="119">
        <v>4668</v>
      </c>
    </row>
    <row r="24" spans="1:14" ht="15" x14ac:dyDescent="0.25">
      <c r="A24" s="118" t="s">
        <v>35</v>
      </c>
      <c r="C24" s="108" t="e">
        <f>#REF!</f>
        <v>#REF!</v>
      </c>
      <c r="D24" s="108"/>
      <c r="E24" s="108">
        <v>6717001</v>
      </c>
      <c r="F24" s="108"/>
      <c r="G24" s="108" t="e">
        <f t="shared" si="0"/>
        <v>#REF!</v>
      </c>
      <c r="H24" s="108"/>
      <c r="I24" s="109" t="e">
        <f t="shared" si="1"/>
        <v>#REF!</v>
      </c>
      <c r="J24" s="108"/>
      <c r="K24" s="106" t="e">
        <f t="shared" si="2"/>
        <v>#REF!</v>
      </c>
      <c r="N24" s="119">
        <v>2884</v>
      </c>
    </row>
    <row r="25" spans="1:14" ht="15" x14ac:dyDescent="0.25">
      <c r="A25" s="118" t="s">
        <v>36</v>
      </c>
      <c r="C25" s="108" t="e">
        <f>#REF!</f>
        <v>#REF!</v>
      </c>
      <c r="D25" s="108"/>
      <c r="E25" s="108">
        <v>5882800</v>
      </c>
      <c r="F25" s="108"/>
      <c r="G25" s="108" t="e">
        <f t="shared" si="0"/>
        <v>#REF!</v>
      </c>
      <c r="H25" s="108"/>
      <c r="I25" s="109" t="e">
        <f t="shared" si="1"/>
        <v>#REF!</v>
      </c>
      <c r="J25" s="108"/>
      <c r="K25" s="106" t="e">
        <f t="shared" si="2"/>
        <v>#REF!</v>
      </c>
      <c r="N25" s="119">
        <v>3754</v>
      </c>
    </row>
    <row r="26" spans="1:14" ht="18" customHeight="1" x14ac:dyDescent="0.25">
      <c r="A26" s="118" t="s">
        <v>37</v>
      </c>
      <c r="C26" s="108" t="e">
        <f>#REF!</f>
        <v>#REF!</v>
      </c>
      <c r="D26" s="108"/>
      <c r="E26" s="108">
        <v>5188412</v>
      </c>
      <c r="F26" s="108"/>
      <c r="G26" s="108" t="e">
        <f t="shared" si="0"/>
        <v>#REF!</v>
      </c>
      <c r="H26" s="108"/>
      <c r="I26" s="109" t="e">
        <f t="shared" si="1"/>
        <v>#REF!</v>
      </c>
      <c r="J26" s="108"/>
      <c r="K26" s="106" t="e">
        <f t="shared" si="2"/>
        <v>#REF!</v>
      </c>
      <c r="N26" s="119">
        <v>2240</v>
      </c>
    </row>
    <row r="27" spans="1:14" ht="15" x14ac:dyDescent="0.25">
      <c r="A27" s="118" t="s">
        <v>38</v>
      </c>
      <c r="C27" s="108" t="e">
        <f>#REF!</f>
        <v>#REF!</v>
      </c>
      <c r="D27" s="108"/>
      <c r="E27" s="108">
        <v>23289693</v>
      </c>
      <c r="F27" s="108"/>
      <c r="G27" s="108" t="e">
        <f t="shared" si="0"/>
        <v>#REF!</v>
      </c>
      <c r="H27" s="108"/>
      <c r="I27" s="109" t="e">
        <f t="shared" si="1"/>
        <v>#REF!</v>
      </c>
      <c r="J27" s="108"/>
      <c r="K27" s="106" t="e">
        <f t="shared" si="2"/>
        <v>#REF!</v>
      </c>
      <c r="N27" s="119">
        <v>10067</v>
      </c>
    </row>
    <row r="28" spans="1:14" ht="15" x14ac:dyDescent="0.25">
      <c r="A28" s="118" t="s">
        <v>39</v>
      </c>
      <c r="C28" s="108" t="e">
        <f>#REF!</f>
        <v>#REF!</v>
      </c>
      <c r="D28" s="108"/>
      <c r="E28" s="108">
        <v>7662232</v>
      </c>
      <c r="F28" s="108"/>
      <c r="G28" s="108" t="e">
        <f t="shared" si="0"/>
        <v>#REF!</v>
      </c>
      <c r="H28" s="108"/>
      <c r="I28" s="109" t="e">
        <f t="shared" si="1"/>
        <v>#REF!</v>
      </c>
      <c r="J28" s="108"/>
      <c r="K28" s="106" t="e">
        <f t="shared" si="2"/>
        <v>#REF!</v>
      </c>
      <c r="N28" s="119">
        <v>4263</v>
      </c>
    </row>
    <row r="29" spans="1:14" ht="15" x14ac:dyDescent="0.25">
      <c r="A29" s="118" t="s">
        <v>40</v>
      </c>
      <c r="C29" s="108" t="e">
        <f>#REF!</f>
        <v>#REF!</v>
      </c>
      <c r="D29" s="108"/>
      <c r="E29" s="108">
        <v>16058415</v>
      </c>
      <c r="F29" s="108"/>
      <c r="G29" s="108" t="e">
        <f t="shared" si="0"/>
        <v>#REF!</v>
      </c>
      <c r="H29" s="108"/>
      <c r="I29" s="109" t="e">
        <f t="shared" si="1"/>
        <v>#REF!</v>
      </c>
      <c r="J29" s="108"/>
      <c r="K29" s="106" t="e">
        <f t="shared" si="2"/>
        <v>#REF!</v>
      </c>
      <c r="N29" s="119">
        <v>8493</v>
      </c>
    </row>
    <row r="30" spans="1:14" ht="15" x14ac:dyDescent="0.25">
      <c r="A30" s="118" t="s">
        <v>41</v>
      </c>
      <c r="C30" s="108" t="e">
        <f>#REF!</f>
        <v>#REF!</v>
      </c>
      <c r="D30" s="108"/>
      <c r="E30" s="108">
        <v>57361188</v>
      </c>
      <c r="F30" s="108"/>
      <c r="G30" s="108" t="e">
        <f t="shared" si="0"/>
        <v>#REF!</v>
      </c>
      <c r="H30" s="108"/>
      <c r="I30" s="109" t="e">
        <f t="shared" si="1"/>
        <v>#REF!</v>
      </c>
      <c r="J30" s="108"/>
      <c r="K30" s="106" t="e">
        <f t="shared" si="2"/>
        <v>#REF!</v>
      </c>
      <c r="N30" s="119">
        <v>24698</v>
      </c>
    </row>
    <row r="31" spans="1:14" ht="18" customHeight="1" x14ac:dyDescent="0.25">
      <c r="A31" s="118" t="s">
        <v>42</v>
      </c>
      <c r="C31" s="108" t="e">
        <f>#REF!</f>
        <v>#REF!</v>
      </c>
      <c r="D31" s="108"/>
      <c r="E31" s="108">
        <v>6212491</v>
      </c>
      <c r="F31" s="108"/>
      <c r="G31" s="108" t="e">
        <f t="shared" si="0"/>
        <v>#REF!</v>
      </c>
      <c r="H31" s="108"/>
      <c r="I31" s="109" t="e">
        <f t="shared" si="1"/>
        <v>#REF!</v>
      </c>
      <c r="J31" s="108"/>
      <c r="K31" s="106" t="e">
        <f t="shared" si="2"/>
        <v>#REF!</v>
      </c>
      <c r="N31" s="119">
        <v>2473</v>
      </c>
    </row>
    <row r="32" spans="1:14" ht="18" customHeight="1" x14ac:dyDescent="0.25">
      <c r="A32" s="118" t="s">
        <v>43</v>
      </c>
      <c r="C32" s="108" t="e">
        <f>#REF!</f>
        <v>#REF!</v>
      </c>
      <c r="D32" s="108"/>
      <c r="E32" s="108">
        <v>3028347</v>
      </c>
      <c r="F32" s="108"/>
      <c r="G32" s="108" t="e">
        <f t="shared" si="0"/>
        <v>#REF!</v>
      </c>
      <c r="H32" s="108"/>
      <c r="I32" s="109" t="e">
        <f t="shared" si="1"/>
        <v>#REF!</v>
      </c>
      <c r="J32" s="108"/>
      <c r="K32" s="106" t="e">
        <f t="shared" si="2"/>
        <v>#REF!</v>
      </c>
      <c r="N32" s="119">
        <v>3111</v>
      </c>
    </row>
    <row r="33" spans="1:14" ht="15" x14ac:dyDescent="0.25">
      <c r="A33" s="118" t="s">
        <v>44</v>
      </c>
      <c r="C33" s="108" t="e">
        <f>#REF!</f>
        <v>#REF!</v>
      </c>
      <c r="D33" s="108"/>
      <c r="E33" s="108">
        <v>8896642</v>
      </c>
      <c r="F33" s="108"/>
      <c r="G33" s="108" t="e">
        <f t="shared" si="0"/>
        <v>#REF!</v>
      </c>
      <c r="H33" s="108"/>
      <c r="I33" s="109" t="e">
        <f t="shared" si="1"/>
        <v>#REF!</v>
      </c>
      <c r="J33" s="108"/>
      <c r="K33" s="106" t="e">
        <f t="shared" si="2"/>
        <v>#REF!</v>
      </c>
      <c r="N33" s="119">
        <v>5188</v>
      </c>
    </row>
    <row r="34" spans="1:14" ht="15" x14ac:dyDescent="0.25">
      <c r="A34" s="118" t="s">
        <v>45</v>
      </c>
      <c r="C34" s="108" t="e">
        <f>#REF!</f>
        <v>#REF!</v>
      </c>
      <c r="D34" s="108"/>
      <c r="E34" s="108">
        <v>15856584</v>
      </c>
      <c r="F34" s="108"/>
      <c r="G34" s="108" t="e">
        <f t="shared" si="0"/>
        <v>#REF!</v>
      </c>
      <c r="H34" s="108"/>
      <c r="I34" s="109" t="e">
        <f t="shared" si="1"/>
        <v>#REF!</v>
      </c>
      <c r="J34" s="108"/>
      <c r="K34" s="106" t="e">
        <f t="shared" si="2"/>
        <v>#REF!</v>
      </c>
      <c r="N34" s="119">
        <v>7579</v>
      </c>
    </row>
    <row r="35" spans="1:14" ht="15" x14ac:dyDescent="0.25">
      <c r="A35" s="118" t="s">
        <v>46</v>
      </c>
      <c r="C35" s="108" t="e">
        <f>#REF!</f>
        <v>#REF!</v>
      </c>
      <c r="D35" s="108"/>
      <c r="E35" s="108">
        <v>25067814</v>
      </c>
      <c r="F35" s="108"/>
      <c r="G35" s="108" t="e">
        <f t="shared" si="0"/>
        <v>#REF!</v>
      </c>
      <c r="H35" s="108"/>
      <c r="I35" s="109" t="e">
        <f>G35/C35</f>
        <v>#REF!</v>
      </c>
      <c r="J35" s="108"/>
      <c r="K35" s="106" t="e">
        <f t="shared" si="2"/>
        <v>#REF!</v>
      </c>
      <c r="N35" s="119">
        <v>4308</v>
      </c>
    </row>
    <row r="36" spans="1:14" ht="18" customHeight="1" x14ac:dyDescent="0.25">
      <c r="A36" s="118" t="s">
        <v>47</v>
      </c>
      <c r="C36" s="108" t="e">
        <f>#REF!</f>
        <v>#REF!</v>
      </c>
      <c r="D36" s="108"/>
      <c r="E36" s="108">
        <v>5964284</v>
      </c>
      <c r="F36" s="108"/>
      <c r="G36" s="108" t="e">
        <f t="shared" si="0"/>
        <v>#REF!</v>
      </c>
      <c r="H36" s="108"/>
      <c r="I36" s="109" t="e">
        <f t="shared" si="1"/>
        <v>#REF!</v>
      </c>
      <c r="J36" s="108"/>
      <c r="K36" s="106" t="e">
        <f t="shared" si="2"/>
        <v>#REF!</v>
      </c>
      <c r="N36" s="119">
        <v>3835</v>
      </c>
    </row>
    <row r="37" spans="1:14" ht="15" x14ac:dyDescent="0.25">
      <c r="A37" s="118" t="s">
        <v>54</v>
      </c>
      <c r="C37" s="108" t="e">
        <f>#REF!</f>
        <v>#REF!</v>
      </c>
      <c r="D37" s="108"/>
      <c r="E37" s="108">
        <v>5616428</v>
      </c>
      <c r="F37" s="108"/>
      <c r="G37" s="108" t="e">
        <f t="shared" si="0"/>
        <v>#REF!</v>
      </c>
      <c r="H37" s="108"/>
      <c r="I37" s="109" t="e">
        <f t="shared" si="1"/>
        <v>#REF!</v>
      </c>
      <c r="J37" s="108"/>
      <c r="K37" s="106" t="e">
        <f t="shared" si="2"/>
        <v>#REF!</v>
      </c>
      <c r="N37" s="119">
        <v>2637</v>
      </c>
    </row>
    <row r="38" spans="1:14" ht="15" x14ac:dyDescent="0.25">
      <c r="A38" s="118" t="s">
        <v>48</v>
      </c>
      <c r="C38" s="108" t="e">
        <f>#REF!</f>
        <v>#REF!</v>
      </c>
      <c r="D38" s="108"/>
      <c r="E38" s="108">
        <v>10350212</v>
      </c>
      <c r="F38" s="108"/>
      <c r="G38" s="108" t="e">
        <f t="shared" si="0"/>
        <v>#REF!</v>
      </c>
      <c r="H38" s="108"/>
      <c r="I38" s="109" t="e">
        <f t="shared" si="1"/>
        <v>#REF!</v>
      </c>
      <c r="J38" s="108"/>
      <c r="K38" s="106" t="e">
        <f t="shared" si="2"/>
        <v>#REF!</v>
      </c>
      <c r="N38" s="119">
        <v>8458</v>
      </c>
    </row>
    <row r="39" spans="1:14" ht="15" x14ac:dyDescent="0.25">
      <c r="A39" s="118" t="s">
        <v>49</v>
      </c>
      <c r="C39" s="108" t="e">
        <f>#REF!</f>
        <v>#REF!</v>
      </c>
      <c r="D39" s="108"/>
      <c r="E39" s="108">
        <v>4953788</v>
      </c>
      <c r="F39" s="108"/>
      <c r="G39" s="108" t="e">
        <f t="shared" si="0"/>
        <v>#REF!</v>
      </c>
      <c r="H39" s="108"/>
      <c r="I39" s="109" t="e">
        <f t="shared" si="1"/>
        <v>#REF!</v>
      </c>
      <c r="J39" s="108"/>
      <c r="K39" s="106" t="e">
        <f t="shared" si="2"/>
        <v>#REF!</v>
      </c>
      <c r="N39" s="119">
        <v>3965</v>
      </c>
    </row>
    <row r="40" spans="1:14" ht="15" x14ac:dyDescent="0.25">
      <c r="A40" s="118" t="s">
        <v>50</v>
      </c>
      <c r="C40" s="108" t="e">
        <f>#REF!</f>
        <v>#REF!</v>
      </c>
      <c r="D40" s="108"/>
      <c r="E40" s="108">
        <v>6335336</v>
      </c>
      <c r="F40" s="108"/>
      <c r="G40" s="108" t="e">
        <f t="shared" si="0"/>
        <v>#REF!</v>
      </c>
      <c r="H40" s="108"/>
      <c r="I40" s="109" t="e">
        <f t="shared" si="1"/>
        <v>#REF!</v>
      </c>
      <c r="J40" s="108"/>
      <c r="K40" s="106" t="e">
        <f t="shared" si="2"/>
        <v>#REF!</v>
      </c>
      <c r="N40" s="119">
        <v>3817</v>
      </c>
    </row>
    <row r="41" spans="1:14" ht="15" x14ac:dyDescent="0.25">
      <c r="A41" s="118" t="s">
        <v>51</v>
      </c>
      <c r="C41" s="108" t="e">
        <f>#REF!</f>
        <v>#REF!</v>
      </c>
      <c r="D41" s="108"/>
      <c r="E41" s="108">
        <v>30322352</v>
      </c>
      <c r="F41" s="108"/>
      <c r="G41" s="108" t="e">
        <f t="shared" si="0"/>
        <v>#REF!</v>
      </c>
      <c r="H41" s="108"/>
      <c r="I41" s="109" t="e">
        <f t="shared" si="1"/>
        <v>#REF!</v>
      </c>
      <c r="J41" s="108"/>
      <c r="K41" s="106" t="e">
        <f t="shared" si="2"/>
        <v>#REF!</v>
      </c>
      <c r="N41" s="119">
        <v>11062</v>
      </c>
    </row>
    <row r="42" spans="1:14" ht="15" x14ac:dyDescent="0.25">
      <c r="A42" s="118" t="s">
        <v>52</v>
      </c>
      <c r="C42" s="108" t="e">
        <f>#REF!</f>
        <v>#REF!</v>
      </c>
      <c r="D42" s="108"/>
      <c r="E42" s="108">
        <v>2179440</v>
      </c>
      <c r="F42" s="108"/>
      <c r="G42" s="108" t="e">
        <f t="shared" si="0"/>
        <v>#REF!</v>
      </c>
      <c r="H42" s="108"/>
      <c r="I42" s="109" t="e">
        <f t="shared" si="1"/>
        <v>#REF!</v>
      </c>
      <c r="J42" s="108"/>
      <c r="K42" s="106" t="e">
        <f t="shared" si="2"/>
        <v>#REF!</v>
      </c>
      <c r="N42" s="119">
        <v>1647</v>
      </c>
    </row>
    <row r="43" spans="1:14" ht="15" x14ac:dyDescent="0.25">
      <c r="A43" s="118" t="s">
        <v>53</v>
      </c>
      <c r="C43" s="108" t="e">
        <f>#REF!</f>
        <v>#REF!</v>
      </c>
      <c r="D43" s="108"/>
      <c r="E43" s="108">
        <v>5024655</v>
      </c>
      <c r="F43" s="108"/>
      <c r="G43" s="108" t="e">
        <f t="shared" si="0"/>
        <v>#REF!</v>
      </c>
      <c r="H43" s="108"/>
      <c r="I43" s="109" t="e">
        <f t="shared" si="1"/>
        <v>#REF!</v>
      </c>
      <c r="J43" s="108"/>
      <c r="K43" s="106" t="e">
        <f t="shared" si="2"/>
        <v>#REF!</v>
      </c>
      <c r="N43" s="119">
        <v>2178</v>
      </c>
    </row>
    <row r="44" spans="1:14" ht="15" x14ac:dyDescent="0.25">
      <c r="A44" s="118" t="s">
        <v>55</v>
      </c>
      <c r="C44" s="108" t="e">
        <f>#REF!</f>
        <v>#REF!</v>
      </c>
      <c r="D44" s="108"/>
      <c r="E44" s="108">
        <v>5540804</v>
      </c>
      <c r="F44" s="108"/>
      <c r="G44" s="108" t="e">
        <f t="shared" si="0"/>
        <v>#REF!</v>
      </c>
      <c r="H44" s="108"/>
      <c r="I44" s="109" t="e">
        <f t="shared" si="1"/>
        <v>#REF!</v>
      </c>
      <c r="J44" s="108"/>
      <c r="K44" s="106" t="e">
        <f t="shared" si="2"/>
        <v>#REF!</v>
      </c>
      <c r="N44" s="119">
        <v>3444</v>
      </c>
    </row>
    <row r="45" spans="1:14" ht="15" x14ac:dyDescent="0.25">
      <c r="A45" s="118" t="s">
        <v>56</v>
      </c>
      <c r="C45" s="108" t="e">
        <f>#REF!</f>
        <v>#REF!</v>
      </c>
      <c r="D45" s="108"/>
      <c r="E45" s="108">
        <v>13480567</v>
      </c>
      <c r="F45" s="108"/>
      <c r="G45" s="108" t="e">
        <f t="shared" si="0"/>
        <v>#REF!</v>
      </c>
      <c r="H45" s="108"/>
      <c r="I45" s="109" t="e">
        <f t="shared" si="1"/>
        <v>#REF!</v>
      </c>
      <c r="J45" s="108"/>
      <c r="K45" s="106" t="e">
        <f t="shared" si="2"/>
        <v>#REF!</v>
      </c>
      <c r="N45" s="119">
        <v>5056</v>
      </c>
    </row>
    <row r="46" spans="1:14" ht="18" customHeight="1" x14ac:dyDescent="0.25">
      <c r="A46" s="118" t="s">
        <v>57</v>
      </c>
      <c r="C46" s="108" t="e">
        <f>#REF!</f>
        <v>#REF!</v>
      </c>
      <c r="D46" s="108"/>
      <c r="E46" s="108">
        <v>2383674</v>
      </c>
      <c r="F46" s="108"/>
      <c r="G46" s="108" t="e">
        <f t="shared" si="0"/>
        <v>#REF!</v>
      </c>
      <c r="H46" s="108"/>
      <c r="I46" s="109" t="e">
        <f t="shared" si="1"/>
        <v>#REF!</v>
      </c>
      <c r="J46" s="108"/>
      <c r="K46" s="106" t="e">
        <f t="shared" si="2"/>
        <v>#REF!</v>
      </c>
      <c r="N46" s="119">
        <v>869</v>
      </c>
    </row>
    <row r="47" spans="1:14" ht="15" x14ac:dyDescent="0.25">
      <c r="A47" s="118" t="s">
        <v>58</v>
      </c>
      <c r="C47" s="108" t="e">
        <f>#REF!</f>
        <v>#REF!</v>
      </c>
      <c r="D47" s="108"/>
      <c r="E47" s="108">
        <v>4551965</v>
      </c>
      <c r="F47" s="108"/>
      <c r="G47" s="108" t="e">
        <f t="shared" si="0"/>
        <v>#REF!</v>
      </c>
      <c r="H47" s="108"/>
      <c r="I47" s="109" t="e">
        <f t="shared" si="1"/>
        <v>#REF!</v>
      </c>
      <c r="J47" s="108"/>
      <c r="K47" s="106" t="e">
        <f t="shared" si="2"/>
        <v>#REF!</v>
      </c>
      <c r="N47" s="119">
        <v>1050</v>
      </c>
    </row>
    <row r="48" spans="1:14" ht="15" x14ac:dyDescent="0.25">
      <c r="A48" s="118" t="s">
        <v>59</v>
      </c>
      <c r="C48" s="108" t="e">
        <f>#REF!</f>
        <v>#REF!</v>
      </c>
      <c r="D48" s="108"/>
      <c r="E48" s="108">
        <v>3796792</v>
      </c>
      <c r="F48" s="108"/>
      <c r="G48" s="108" t="e">
        <f t="shared" si="0"/>
        <v>#REF!</v>
      </c>
      <c r="H48" s="108"/>
      <c r="I48" s="109" t="e">
        <f t="shared" si="1"/>
        <v>#REF!</v>
      </c>
      <c r="J48" s="108"/>
      <c r="K48" s="106" t="e">
        <f t="shared" si="2"/>
        <v>#REF!</v>
      </c>
      <c r="N48" s="119">
        <v>955</v>
      </c>
    </row>
    <row r="49" spans="1:14" ht="15" x14ac:dyDescent="0.25">
      <c r="A49" s="118" t="s">
        <v>60</v>
      </c>
      <c r="C49" s="108" t="e">
        <f>#REF!</f>
        <v>#REF!</v>
      </c>
      <c r="D49" s="108"/>
      <c r="E49" s="108">
        <v>7558469</v>
      </c>
      <c r="F49" s="108"/>
      <c r="G49" s="108" t="e">
        <f t="shared" si="0"/>
        <v>#REF!</v>
      </c>
      <c r="H49" s="108"/>
      <c r="I49" s="109" t="e">
        <f t="shared" si="1"/>
        <v>#REF!</v>
      </c>
      <c r="J49" s="108"/>
      <c r="K49" s="106" t="e">
        <f t="shared" si="2"/>
        <v>#REF!</v>
      </c>
      <c r="N49" s="119">
        <v>4205</v>
      </c>
    </row>
    <row r="50" spans="1:14" ht="15" x14ac:dyDescent="0.25">
      <c r="A50" s="118" t="s">
        <v>61</v>
      </c>
      <c r="C50" s="108" t="e">
        <f>#REF!</f>
        <v>#REF!</v>
      </c>
      <c r="D50" s="108"/>
      <c r="E50" s="108">
        <v>15163923</v>
      </c>
      <c r="F50" s="108"/>
      <c r="G50" s="108" t="e">
        <f t="shared" si="0"/>
        <v>#REF!</v>
      </c>
      <c r="H50" s="108"/>
      <c r="I50" s="109" t="e">
        <f t="shared" si="1"/>
        <v>#REF!</v>
      </c>
      <c r="J50" s="108"/>
      <c r="K50" s="106" t="e">
        <f t="shared" si="2"/>
        <v>#REF!</v>
      </c>
      <c r="N50" s="119">
        <v>9138</v>
      </c>
    </row>
    <row r="51" spans="1:14" ht="18" customHeight="1" x14ac:dyDescent="0.25">
      <c r="A51" s="118" t="s">
        <v>62</v>
      </c>
      <c r="C51" s="108" t="e">
        <f>#REF!</f>
        <v>#REF!</v>
      </c>
      <c r="D51" s="108"/>
      <c r="E51" s="108">
        <v>18280637</v>
      </c>
      <c r="F51" s="108"/>
      <c r="G51" s="108" t="e">
        <f t="shared" si="0"/>
        <v>#REF!</v>
      </c>
      <c r="H51" s="108"/>
      <c r="I51" s="109" t="e">
        <f t="shared" si="1"/>
        <v>#REF!</v>
      </c>
      <c r="J51" s="108"/>
      <c r="K51" s="106" t="e">
        <f t="shared" si="2"/>
        <v>#REF!</v>
      </c>
      <c r="N51" s="119">
        <v>10849</v>
      </c>
    </row>
    <row r="52" spans="1:14" ht="15" x14ac:dyDescent="0.25">
      <c r="A52" s="118" t="s">
        <v>63</v>
      </c>
      <c r="C52" s="108" t="e">
        <f>#REF!</f>
        <v>#REF!</v>
      </c>
      <c r="D52" s="108"/>
      <c r="E52" s="108">
        <v>6781999</v>
      </c>
      <c r="F52" s="108"/>
      <c r="G52" s="108" t="e">
        <f t="shared" si="0"/>
        <v>#REF!</v>
      </c>
      <c r="H52" s="108"/>
      <c r="I52" s="109" t="e">
        <f t="shared" si="1"/>
        <v>#REF!</v>
      </c>
      <c r="J52" s="108"/>
      <c r="K52" s="106" t="e">
        <f t="shared" si="2"/>
        <v>#REF!</v>
      </c>
      <c r="N52" s="119">
        <v>3789</v>
      </c>
    </row>
    <row r="53" spans="1:14" ht="15" x14ac:dyDescent="0.25">
      <c r="A53" s="118" t="s">
        <v>64</v>
      </c>
      <c r="C53" s="108" t="e">
        <f>#REF!</f>
        <v>#REF!</v>
      </c>
      <c r="D53" s="108"/>
      <c r="E53" s="108">
        <v>3891077</v>
      </c>
      <c r="F53" s="108"/>
      <c r="G53" s="108" t="e">
        <f t="shared" si="0"/>
        <v>#REF!</v>
      </c>
      <c r="H53" s="108"/>
      <c r="I53" s="109" t="e">
        <f t="shared" si="1"/>
        <v>#REF!</v>
      </c>
      <c r="J53" s="108"/>
      <c r="K53" s="106" t="e">
        <f t="shared" si="2"/>
        <v>#REF!</v>
      </c>
      <c r="N53" s="119">
        <v>1294</v>
      </c>
    </row>
    <row r="54" spans="1:14" ht="15" x14ac:dyDescent="0.25">
      <c r="A54" s="118" t="s">
        <v>65</v>
      </c>
      <c r="C54" s="108" t="e">
        <f>#REF!</f>
        <v>#REF!</v>
      </c>
      <c r="D54" s="108"/>
      <c r="E54" s="108">
        <v>2668160</v>
      </c>
      <c r="F54" s="108"/>
      <c r="G54" s="108" t="e">
        <f t="shared" si="0"/>
        <v>#REF!</v>
      </c>
      <c r="H54" s="108"/>
      <c r="I54" s="109" t="e">
        <f t="shared" si="1"/>
        <v>#REF!</v>
      </c>
      <c r="J54" s="108"/>
      <c r="K54" s="106" t="e">
        <f t="shared" si="2"/>
        <v>#REF!</v>
      </c>
      <c r="N54" s="119">
        <v>1901</v>
      </c>
    </row>
    <row r="55" spans="1:14" ht="15" x14ac:dyDescent="0.25">
      <c r="A55" s="118" t="s">
        <v>66</v>
      </c>
      <c r="C55" s="108" t="e">
        <f>#REF!</f>
        <v>#REF!</v>
      </c>
      <c r="D55" s="108"/>
      <c r="E55" s="108">
        <v>2716492</v>
      </c>
      <c r="F55" s="108"/>
      <c r="G55" s="108" t="e">
        <f t="shared" si="0"/>
        <v>#REF!</v>
      </c>
      <c r="H55" s="108"/>
      <c r="I55" s="109" t="e">
        <f t="shared" si="1"/>
        <v>#REF!</v>
      </c>
      <c r="J55" s="108"/>
      <c r="K55" s="106" t="e">
        <f t="shared" si="2"/>
        <v>#REF!</v>
      </c>
      <c r="N55" s="119">
        <v>1387</v>
      </c>
    </row>
    <row r="56" spans="1:14" ht="18" customHeight="1" x14ac:dyDescent="0.25">
      <c r="A56" s="118" t="s">
        <v>67</v>
      </c>
      <c r="C56" s="108" t="e">
        <f>#REF!</f>
        <v>#REF!</v>
      </c>
      <c r="D56" s="108"/>
      <c r="E56" s="108">
        <v>5248955</v>
      </c>
      <c r="F56" s="108"/>
      <c r="G56" s="108" t="e">
        <f t="shared" si="0"/>
        <v>#REF!</v>
      </c>
      <c r="H56" s="108"/>
      <c r="I56" s="109" t="e">
        <f t="shared" si="1"/>
        <v>#REF!</v>
      </c>
      <c r="J56" s="108"/>
      <c r="K56" s="106" t="e">
        <f t="shared" si="2"/>
        <v>#REF!</v>
      </c>
      <c r="N56" s="119">
        <v>2293</v>
      </c>
    </row>
    <row r="57" spans="1:14" ht="15" x14ac:dyDescent="0.25">
      <c r="A57" s="118" t="s">
        <v>68</v>
      </c>
      <c r="C57" s="108" t="e">
        <f>#REF!</f>
        <v>#REF!</v>
      </c>
      <c r="D57" s="108"/>
      <c r="E57" s="108">
        <v>3707144</v>
      </c>
      <c r="F57" s="108"/>
      <c r="G57" s="108" t="e">
        <f t="shared" si="0"/>
        <v>#REF!</v>
      </c>
      <c r="H57" s="108"/>
      <c r="I57" s="109" t="e">
        <f t="shared" si="1"/>
        <v>#REF!</v>
      </c>
      <c r="J57" s="108"/>
      <c r="K57" s="106" t="e">
        <f t="shared" si="2"/>
        <v>#REF!</v>
      </c>
      <c r="N57" s="119">
        <v>928</v>
      </c>
    </row>
    <row r="58" spans="1:14" ht="15" x14ac:dyDescent="0.25">
      <c r="A58" s="118" t="s">
        <v>69</v>
      </c>
      <c r="C58" s="108" t="e">
        <f>#REF!</f>
        <v>#REF!</v>
      </c>
      <c r="D58" s="108"/>
      <c r="E58" s="108">
        <v>4627243</v>
      </c>
      <c r="F58" s="108"/>
      <c r="G58" s="108" t="e">
        <f t="shared" si="0"/>
        <v>#REF!</v>
      </c>
      <c r="H58" s="108"/>
      <c r="I58" s="109" t="e">
        <f t="shared" si="1"/>
        <v>#REF!</v>
      </c>
      <c r="J58" s="108"/>
      <c r="K58" s="106" t="e">
        <f t="shared" si="2"/>
        <v>#REF!</v>
      </c>
      <c r="N58" s="119">
        <v>1185</v>
      </c>
    </row>
    <row r="59" spans="1:14" ht="15" x14ac:dyDescent="0.25">
      <c r="A59" s="118" t="s">
        <v>70</v>
      </c>
      <c r="C59" s="108" t="e">
        <f>#REF!</f>
        <v>#REF!</v>
      </c>
      <c r="D59" s="108"/>
      <c r="E59" s="108">
        <v>6252734</v>
      </c>
      <c r="F59" s="108"/>
      <c r="G59" s="108" t="e">
        <f t="shared" si="0"/>
        <v>#REF!</v>
      </c>
      <c r="H59" s="108"/>
      <c r="I59" s="109" t="e">
        <f t="shared" si="1"/>
        <v>#REF!</v>
      </c>
      <c r="J59" s="108"/>
      <c r="K59" s="106" t="e">
        <f t="shared" si="2"/>
        <v>#REF!</v>
      </c>
      <c r="N59" s="119">
        <v>3701</v>
      </c>
    </row>
    <row r="60" spans="1:14" ht="15" x14ac:dyDescent="0.25">
      <c r="A60" s="118" t="s">
        <v>71</v>
      </c>
      <c r="C60" s="108" t="e">
        <f>#REF!</f>
        <v>#REF!</v>
      </c>
      <c r="D60" s="108"/>
      <c r="E60" s="108">
        <v>7160184</v>
      </c>
      <c r="F60" s="108"/>
      <c r="G60" s="108" t="e">
        <f t="shared" si="0"/>
        <v>#REF!</v>
      </c>
      <c r="H60" s="108"/>
      <c r="I60" s="109" t="e">
        <f t="shared" si="1"/>
        <v>#REF!</v>
      </c>
      <c r="J60" s="108"/>
      <c r="K60" s="106" t="e">
        <f t="shared" si="2"/>
        <v>#REF!</v>
      </c>
      <c r="N60" s="119">
        <v>6421</v>
      </c>
    </row>
    <row r="61" spans="1:14" ht="18" customHeight="1" x14ac:dyDescent="0.25">
      <c r="A61" s="118" t="s">
        <v>72</v>
      </c>
      <c r="C61" s="108" t="e">
        <f>#REF!</f>
        <v>#REF!</v>
      </c>
      <c r="D61" s="108"/>
      <c r="E61" s="108">
        <v>1653283</v>
      </c>
      <c r="F61" s="108"/>
      <c r="G61" s="108" t="e">
        <f t="shared" si="0"/>
        <v>#REF!</v>
      </c>
      <c r="H61" s="108"/>
      <c r="I61" s="109" t="e">
        <f t="shared" si="1"/>
        <v>#REF!</v>
      </c>
      <c r="J61" s="108"/>
      <c r="K61" s="106" t="e">
        <f t="shared" si="2"/>
        <v>#REF!</v>
      </c>
      <c r="N61" s="119">
        <v>1194</v>
      </c>
    </row>
    <row r="62" spans="1:14" ht="15" x14ac:dyDescent="0.25">
      <c r="A62" s="118" t="s">
        <v>73</v>
      </c>
      <c r="C62" s="108" t="e">
        <f>#REF!</f>
        <v>#REF!</v>
      </c>
      <c r="D62" s="108"/>
      <c r="E62" s="108">
        <v>15034650</v>
      </c>
      <c r="F62" s="108"/>
      <c r="G62" s="108" t="e">
        <f t="shared" si="0"/>
        <v>#REF!</v>
      </c>
      <c r="H62" s="108"/>
      <c r="I62" s="109" t="e">
        <f t="shared" si="1"/>
        <v>#REF!</v>
      </c>
      <c r="J62" s="108"/>
      <c r="K62" s="106" t="e">
        <f t="shared" si="2"/>
        <v>#REF!</v>
      </c>
      <c r="N62" s="119">
        <v>2332</v>
      </c>
    </row>
    <row r="63" spans="1:14" ht="15" x14ac:dyDescent="0.25">
      <c r="A63" s="118" t="s">
        <v>74</v>
      </c>
      <c r="C63" s="108" t="e">
        <f>#REF!</f>
        <v>#REF!</v>
      </c>
      <c r="D63" s="108"/>
      <c r="E63" s="108">
        <v>786259</v>
      </c>
      <c r="F63" s="108"/>
      <c r="G63" s="108" t="e">
        <f t="shared" si="0"/>
        <v>#REF!</v>
      </c>
      <c r="H63" s="108"/>
      <c r="I63" s="109" t="e">
        <f t="shared" si="1"/>
        <v>#REF!</v>
      </c>
      <c r="J63" s="108"/>
      <c r="K63" s="106" t="e">
        <f t="shared" si="2"/>
        <v>#REF!</v>
      </c>
      <c r="N63" s="119">
        <v>948</v>
      </c>
    </row>
    <row r="64" spans="1:14" ht="15" x14ac:dyDescent="0.25">
      <c r="A64" s="118" t="s">
        <v>75</v>
      </c>
      <c r="C64" s="108" t="e">
        <f>#REF!</f>
        <v>#REF!</v>
      </c>
      <c r="D64" s="108"/>
      <c r="E64" s="108">
        <v>18165140</v>
      </c>
      <c r="F64" s="108"/>
      <c r="G64" s="108" t="e">
        <f t="shared" si="0"/>
        <v>#REF!</v>
      </c>
      <c r="H64" s="108"/>
      <c r="I64" s="109" t="e">
        <f t="shared" si="1"/>
        <v>#REF!</v>
      </c>
      <c r="J64" s="108"/>
      <c r="K64" s="106" t="e">
        <f t="shared" si="2"/>
        <v>#REF!</v>
      </c>
      <c r="N64" s="119">
        <v>11855</v>
      </c>
    </row>
    <row r="65" spans="1:14" ht="15" x14ac:dyDescent="0.25">
      <c r="A65" s="118" t="s">
        <v>76</v>
      </c>
      <c r="C65" s="108" t="e">
        <f>#REF!</f>
        <v>#REF!</v>
      </c>
      <c r="D65" s="108"/>
      <c r="E65" s="108">
        <v>5437532</v>
      </c>
      <c r="F65" s="108"/>
      <c r="G65" s="108" t="e">
        <f t="shared" si="0"/>
        <v>#REF!</v>
      </c>
      <c r="H65" s="108"/>
      <c r="I65" s="109" t="e">
        <f t="shared" si="1"/>
        <v>#REF!</v>
      </c>
      <c r="J65" s="108"/>
      <c r="K65" s="106" t="e">
        <f t="shared" si="2"/>
        <v>#REF!</v>
      </c>
      <c r="N65" s="119">
        <v>3588</v>
      </c>
    </row>
    <row r="66" spans="1:14" ht="24" customHeight="1" thickBot="1" x14ac:dyDescent="0.25">
      <c r="A66" s="120" t="s">
        <v>77</v>
      </c>
      <c r="B66" s="121"/>
      <c r="C66" s="122" t="e">
        <f>SUM(C11:C65)</f>
        <v>#REF!</v>
      </c>
      <c r="D66" s="122"/>
      <c r="E66" s="122">
        <v>510828194</v>
      </c>
      <c r="F66" s="122"/>
      <c r="G66" s="122" t="e">
        <f>SUM(G11:G65)</f>
        <v>#REF!</v>
      </c>
      <c r="H66" s="122"/>
      <c r="I66" s="123" t="e">
        <f t="shared" si="1"/>
        <v>#REF!</v>
      </c>
      <c r="J66" s="122"/>
      <c r="K66" s="122" t="e">
        <f t="shared" si="2"/>
        <v>#REF!</v>
      </c>
      <c r="L66" s="108"/>
      <c r="N66" s="106">
        <f>SUM(N11:N65)</f>
        <v>252357</v>
      </c>
    </row>
    <row r="67" spans="1:14" ht="6" customHeight="1" thickTop="1" x14ac:dyDescent="0.2">
      <c r="A67" s="118"/>
    </row>
    <row r="68" spans="1:14" x14ac:dyDescent="0.2">
      <c r="A68" s="118" t="e">
        <f>#REF!</f>
        <v>#REF!</v>
      </c>
    </row>
    <row r="69" spans="1:14" x14ac:dyDescent="0.2">
      <c r="A69" s="125" t="e">
        <f>#REF!</f>
        <v>#REF!</v>
      </c>
    </row>
    <row r="70" spans="1:14" x14ac:dyDescent="0.2">
      <c r="A70" s="118" t="e">
        <f>#REF!</f>
        <v>#REF!</v>
      </c>
    </row>
    <row r="73" spans="1:14" x14ac:dyDescent="0.2">
      <c r="A73" s="106" t="s">
        <v>133</v>
      </c>
    </row>
    <row r="75" spans="1:14" x14ac:dyDescent="0.2">
      <c r="A75" s="106" t="s">
        <v>131</v>
      </c>
    </row>
    <row r="76" spans="1:14" x14ac:dyDescent="0.2">
      <c r="A76" s="106" t="s">
        <v>132</v>
      </c>
    </row>
  </sheetData>
  <phoneticPr fontId="11" type="noConversion"/>
  <pageMargins left="1" right="0.5" top="0.25" bottom="0.5" header="0.5" footer="0.5"/>
  <pageSetup scale="70" fitToWidth="2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Summary 85</vt:lpstr>
      <vt:lpstr>LCL SHARE 85</vt:lpstr>
      <vt:lpstr>Growth Counties Facilities Act</vt:lpstr>
      <vt:lpstr>90% TO 98% Comp</vt:lpstr>
      <vt:lpstr>'LCL SHARE 85'!_11PAGE_2</vt:lpstr>
      <vt:lpstr>'LCL SHARE 85'!_15PAGE_3</vt:lpstr>
      <vt:lpstr>'LCL SHARE 85'!_19PAGE_4</vt:lpstr>
      <vt:lpstr>'Summary 85'!_25STATE_SUMMARY</vt:lpstr>
      <vt:lpstr>'LCL SHARE 85'!_7PAGE_1</vt:lpstr>
      <vt:lpstr>'90% TO 98% Comp'!Print_Area</vt:lpstr>
      <vt:lpstr>'Growth Counties Facilities Act'!Print_Area</vt:lpstr>
      <vt:lpstr>'LCL SHARE 85'!Print_Area</vt:lpstr>
      <vt:lpstr>'Summary 85'!Print_Area</vt:lpstr>
      <vt:lpstr>'Growth Counties Facilities Act'!Print_Titles</vt:lpstr>
      <vt:lpstr>'LCL SHARE 85'!Print_Titles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2026-05-18T20:19:34Z</cp:lastPrinted>
  <dcterms:created xsi:type="dcterms:W3CDTF">2001-12-07T22:03:17Z</dcterms:created>
  <dcterms:modified xsi:type="dcterms:W3CDTF">2026-05-27T13:28:46Z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2022-11-14T19:25:59Z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4622c231-8649-40cf-aa74-2dde95afec6e</vt:lpwstr>
  </property>
  <property fmtid="{D5CDD505-2E9C-101B-9397-08002B2CF9AE}" pid="8" name="MSIP_Label_460f4a70-4b6c-4bd4-a002-31edb9c00abe_ContentBits">
    <vt:lpwstr>0</vt:lpwstr>
  </property>
</Properties>
</file>