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Average Contracted Salaries\"/>
    </mc:Choice>
  </mc:AlternateContent>
  <xr:revisionPtr revIDLastSave="0" documentId="13_ncr:1_{774FDDC8-DBE7-4632-988E-DD72A567EC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per" sheetId="2" r:id="rId1"/>
  </sheets>
  <definedNames>
    <definedName name="PAGE1" localSheetId="0">allper!$A$1:$E$62</definedName>
    <definedName name="PAGE1">#REF!</definedName>
    <definedName name="PAGE2" localSheetId="0">allper!$A$63:$E$125</definedName>
    <definedName name="PAGE2">#REF!</definedName>
    <definedName name="PAGE3" localSheetId="0">allper!$A$126:$E$185</definedName>
    <definedName name="PAGE3">#REF!</definedName>
    <definedName name="PAGE4" localSheetId="0">allper!$A$186:$E$245</definedName>
    <definedName name="PAGE4">#REF!</definedName>
    <definedName name="_xlnm.Print_Area" localSheetId="0">allper!$A$1:$D$245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2" l="1"/>
  <c r="D212" i="2" l="1"/>
  <c r="A245" i="2" l="1"/>
  <c r="A243" i="2"/>
  <c r="A185" i="2"/>
  <c r="A184" i="2"/>
  <c r="A244" i="2" s="1"/>
  <c r="A183" i="2"/>
  <c r="A125" i="2"/>
  <c r="A124" i="2"/>
  <c r="A123" i="2"/>
  <c r="D21" i="2" l="1"/>
  <c r="D79" i="2"/>
  <c r="D30" i="2"/>
  <c r="D38" i="2"/>
  <c r="D119" i="2"/>
  <c r="D56" i="2"/>
  <c r="D92" i="2"/>
  <c r="D40" i="2" l="1"/>
  <c r="D112" i="2"/>
  <c r="D121" i="2" s="1"/>
  <c r="D213" i="2" s="1"/>
  <c r="D39" i="2"/>
  <c r="D120" i="2"/>
</calcChain>
</file>

<file path=xl/sharedStrings.xml><?xml version="1.0" encoding="utf-8"?>
<sst xmlns="http://schemas.openxmlformats.org/spreadsheetml/2006/main" count="200" uniqueCount="178">
  <si>
    <t>FTE</t>
  </si>
  <si>
    <t>Pos. #</t>
  </si>
  <si>
    <t>Aides</t>
  </si>
  <si>
    <t>501-514</t>
  </si>
  <si>
    <t>Paraprofessional</t>
  </si>
  <si>
    <t>515</t>
  </si>
  <si>
    <t>Director/Coordinator of Services</t>
  </si>
  <si>
    <t>521</t>
  </si>
  <si>
    <t>Accountant</t>
  </si>
  <si>
    <t>522-524</t>
  </si>
  <si>
    <t>Auditor</t>
  </si>
  <si>
    <t>525</t>
  </si>
  <si>
    <t>Buyer</t>
  </si>
  <si>
    <t>526</t>
  </si>
  <si>
    <t>Clerk</t>
  </si>
  <si>
    <t>528-532</t>
  </si>
  <si>
    <t>Secretary</t>
  </si>
  <si>
    <t>535-538</t>
  </si>
  <si>
    <t>Switchboard Operator</t>
  </si>
  <si>
    <t>Computer Operator</t>
  </si>
  <si>
    <t>Programmer</t>
  </si>
  <si>
    <t>Draftsman</t>
  </si>
  <si>
    <t>Graphic Artist</t>
  </si>
  <si>
    <t>Inventory Supervisor</t>
  </si>
  <si>
    <t>Autism Mentor</t>
  </si>
  <si>
    <t>519</t>
  </si>
  <si>
    <t>Printing Operator</t>
  </si>
  <si>
    <t>Printing Supervisor</t>
  </si>
  <si>
    <t>Supervisor of Maintenance</t>
  </si>
  <si>
    <t>Audiovisual Technician</t>
  </si>
  <si>
    <t>Cabinet Maker</t>
  </si>
  <si>
    <t>Carpenter</t>
  </si>
  <si>
    <t>578-579</t>
  </si>
  <si>
    <t>Chief Mechanic</t>
  </si>
  <si>
    <t>Crew Leader</t>
  </si>
  <si>
    <t>Electrician</t>
  </si>
  <si>
    <t>587-588</t>
  </si>
  <si>
    <t>Electronic Technician</t>
  </si>
  <si>
    <t>591-592</t>
  </si>
  <si>
    <t>Foreman</t>
  </si>
  <si>
    <t>General Maintenance</t>
  </si>
  <si>
    <t>Glazier</t>
  </si>
  <si>
    <t>Handyman</t>
  </si>
  <si>
    <t>Heating &amp; Air Conditioning Mechanic</t>
  </si>
  <si>
    <t>605-606</t>
  </si>
  <si>
    <t>Locksmith</t>
  </si>
  <si>
    <t>Lubrication Man</t>
  </si>
  <si>
    <t>Mason</t>
  </si>
  <si>
    <t>Mechanic Assistant</t>
  </si>
  <si>
    <t>Mechanic</t>
  </si>
  <si>
    <t>Office Equipment Repairman</t>
  </si>
  <si>
    <t>631-633</t>
  </si>
  <si>
    <t>Painter</t>
  </si>
  <si>
    <t>Plumber</t>
  </si>
  <si>
    <t>638-639</t>
  </si>
  <si>
    <t>641</t>
  </si>
  <si>
    <t>Supervisor of Transportation</t>
  </si>
  <si>
    <t>School Bus Supervisor</t>
  </si>
  <si>
    <t>Bus Operator</t>
  </si>
  <si>
    <t>Heavy Equipment Operator</t>
  </si>
  <si>
    <t>Truck Driver</t>
  </si>
  <si>
    <t>Food Services Supervisor</t>
  </si>
  <si>
    <t>Cafeteria Manager</t>
  </si>
  <si>
    <t>Cooks</t>
  </si>
  <si>
    <t>675-677</t>
  </si>
  <si>
    <t>Custodian</t>
  </si>
  <si>
    <t>681-684</t>
  </si>
  <si>
    <t>Watchman</t>
  </si>
  <si>
    <t>Welder</t>
  </si>
  <si>
    <t>Sanitation Plant Operator</t>
  </si>
  <si>
    <t>Groundsman</t>
  </si>
  <si>
    <t>Service Personnel:</t>
  </si>
  <si>
    <t>Accounts Payable Supervisor</t>
  </si>
  <si>
    <t>Payroll Supervisor</t>
  </si>
  <si>
    <t xml:space="preserve">      Total Other Support Staff</t>
  </si>
  <si>
    <t xml:space="preserve">      Total Other Instructional Staff</t>
  </si>
  <si>
    <t xml:space="preserve">      Total Professional Personnel</t>
  </si>
  <si>
    <t xml:space="preserve">      Total Adult Teachers</t>
  </si>
  <si>
    <t xml:space="preserve">      Total Service Personnel</t>
  </si>
  <si>
    <t xml:space="preserve">      TOTAL ALL PERSONNEL</t>
  </si>
  <si>
    <t>Other Support Staff:</t>
  </si>
  <si>
    <t>Other Instructional Staff:</t>
  </si>
  <si>
    <t>Adult Teachers:</t>
  </si>
  <si>
    <t>Classroom Teachers (K - 12):</t>
  </si>
  <si>
    <t>Service Personnel  (Continued):</t>
  </si>
  <si>
    <t>Administrators:</t>
  </si>
  <si>
    <t xml:space="preserve">  Central Office Administrators:</t>
  </si>
  <si>
    <t xml:space="preserve">    Administrative Assistant</t>
  </si>
  <si>
    <t xml:space="preserve">    Chief School Business Official</t>
  </si>
  <si>
    <t xml:space="preserve">  School Administrators:</t>
  </si>
  <si>
    <t xml:space="preserve">    Principals:</t>
  </si>
  <si>
    <t xml:space="preserve">        Total Principals</t>
  </si>
  <si>
    <t xml:space="preserve">  Assistant Principals:</t>
  </si>
  <si>
    <t xml:space="preserve">        Total Assistant Principals</t>
  </si>
  <si>
    <t xml:space="preserve">        Total Administrators</t>
  </si>
  <si>
    <t xml:space="preserve">        Total Classroom Teachers</t>
  </si>
  <si>
    <t xml:space="preserve">  Dental Hygienist</t>
  </si>
  <si>
    <t xml:space="preserve">  Physical Therapist</t>
  </si>
  <si>
    <t xml:space="preserve">  Occupational Therapist</t>
  </si>
  <si>
    <t xml:space="preserve">  Audiologist</t>
  </si>
  <si>
    <t xml:space="preserve">  Psychometrist</t>
  </si>
  <si>
    <t xml:space="preserve">  Vocational (Post Secondary)</t>
  </si>
  <si>
    <t xml:space="preserve">  Vocational (Adult)</t>
  </si>
  <si>
    <t xml:space="preserve">  Community Education</t>
  </si>
  <si>
    <t xml:space="preserve">        Total School Administrators</t>
  </si>
  <si>
    <t xml:space="preserve">  Professional Accountant</t>
  </si>
  <si>
    <t xml:space="preserve">  School Nurse (Below AB)</t>
  </si>
  <si>
    <t xml:space="preserve">  Registered Nurse</t>
  </si>
  <si>
    <t xml:space="preserve">      Total Pre-K - 12 Grade Professional Personnel</t>
  </si>
  <si>
    <t xml:space="preserve">  Technology Systems Specialist</t>
  </si>
  <si>
    <t xml:space="preserve">  Curriculum Enrichment Instructor</t>
  </si>
  <si>
    <t>Licensed Practical Nurse</t>
  </si>
  <si>
    <t xml:space="preserve">  Athletic Trainer</t>
  </si>
  <si>
    <t>Roofing Sheet Metal Mechanic</t>
  </si>
  <si>
    <t>Professional Personnel:</t>
  </si>
  <si>
    <t>Professional Student Support Personnel:</t>
  </si>
  <si>
    <t xml:space="preserve">        Total Central Office Administrators</t>
  </si>
  <si>
    <t xml:space="preserve">      Total Professional Student Support Personnel</t>
  </si>
  <si>
    <t>OSF</t>
  </si>
  <si>
    <t xml:space="preserve">    Director of Child Nutrition</t>
  </si>
  <si>
    <t xml:space="preserve">    Director/Manager Supportive Services</t>
  </si>
  <si>
    <t xml:space="preserve">  Professional Educational Interpreter</t>
  </si>
  <si>
    <t>Educational Sign Language Interpreter</t>
  </si>
  <si>
    <t>Sign Support Specialist</t>
  </si>
  <si>
    <t>Braille Specialist</t>
  </si>
  <si>
    <t>Machinist</t>
  </si>
  <si>
    <t xml:space="preserve">    Superintendent (*)</t>
  </si>
  <si>
    <t xml:space="preserve">    Deputy Associate, or Assistant Superintendent (*)</t>
  </si>
  <si>
    <t xml:space="preserve">    Director/Manager (Instructional) (*)</t>
  </si>
  <si>
    <t xml:space="preserve">      Elementary (*)</t>
  </si>
  <si>
    <t xml:space="preserve">      Middle/Junior High (*)</t>
  </si>
  <si>
    <t xml:space="preserve">      High School (*)</t>
  </si>
  <si>
    <t xml:space="preserve">      Combined (*)</t>
  </si>
  <si>
    <t xml:space="preserve">  Head Teacher (#)</t>
  </si>
  <si>
    <t xml:space="preserve">  Teacher Pre-K (#)</t>
  </si>
  <si>
    <t xml:space="preserve">  Kindergarten (#)</t>
  </si>
  <si>
    <t xml:space="preserve">  Elementary (#)</t>
  </si>
  <si>
    <t xml:space="preserve">  Middle/Junior High (#)</t>
  </si>
  <si>
    <t xml:space="preserve">  High School (#)</t>
  </si>
  <si>
    <t xml:space="preserve">  Special Education (#)</t>
  </si>
  <si>
    <t xml:space="preserve">  Homebound (#)</t>
  </si>
  <si>
    <t xml:space="preserve">  Vocational (K-12) (#)</t>
  </si>
  <si>
    <t xml:space="preserve">  JROTC Instructor (#)</t>
  </si>
  <si>
    <t xml:space="preserve">  Permanent Substitutes (#)</t>
  </si>
  <si>
    <t xml:space="preserve">  Counselor (@)</t>
  </si>
  <si>
    <t xml:space="preserve">  School Nurse (AB) (@)</t>
  </si>
  <si>
    <t xml:space="preserve">  Curriculum Specialist (*)</t>
  </si>
  <si>
    <t xml:space="preserve">  Librarian (#)</t>
  </si>
  <si>
    <t xml:space="preserve">  Psychologist (#)</t>
  </si>
  <si>
    <t xml:space="preserve">  Speech Language Pathologist (#)</t>
  </si>
  <si>
    <t xml:space="preserve">  Speech Assistant (#)</t>
  </si>
  <si>
    <t xml:space="preserve">  Remedial Specialist (#)</t>
  </si>
  <si>
    <t xml:space="preserve">  Academic Coach (#)</t>
  </si>
  <si>
    <t xml:space="preserve">  Activities Director (*)</t>
  </si>
  <si>
    <t xml:space="preserve">  Attendance Director (#)</t>
  </si>
  <si>
    <t xml:space="preserve">  Technology Integration Specialist (#)</t>
  </si>
  <si>
    <t xml:space="preserve">      Total Professional Educators  - PK-12</t>
  </si>
  <si>
    <t>Legend - Professional Personnel:</t>
  </si>
  <si>
    <t xml:space="preserve">  (#) Denotes positions defined as professional educators that are further considered professional instructional personnel.</t>
  </si>
  <si>
    <t xml:space="preserve">  (@) Denotes positions defined as professional educators that are further considered prof. student support personnel.</t>
  </si>
  <si>
    <t xml:space="preserve">  Psychiatrist</t>
  </si>
  <si>
    <t>Early Childhood Classroom Assistant Teacher (ECCAT)</t>
  </si>
  <si>
    <t xml:space="preserve">  (*) Denotes positions defined in WVC §18-9A-2 as professional educators that are eligible for funding under the PSSP.</t>
  </si>
  <si>
    <t xml:space="preserve">    Adult Program Coordinator</t>
  </si>
  <si>
    <t xml:space="preserve">  Adult Program Specialist</t>
  </si>
  <si>
    <t xml:space="preserve">    Attorney/Counsel</t>
  </si>
  <si>
    <t xml:space="preserve">  Attendance Officer (@)</t>
  </si>
  <si>
    <t xml:space="preserve">  Social Worker (@)</t>
  </si>
  <si>
    <t xml:space="preserve">  Truancy Diversion Specialist (@)</t>
  </si>
  <si>
    <t xml:space="preserve">  Student Social &amp; Emotional Support Specialist (@)</t>
  </si>
  <si>
    <t xml:space="preserve">  Dietitian</t>
  </si>
  <si>
    <t>AllPer26 FTE</t>
  </si>
  <si>
    <t xml:space="preserve">  School Safety Officer</t>
  </si>
  <si>
    <t>County Boards of Education</t>
  </si>
  <si>
    <t>Number of Personnel Employed (FTE Basis)</t>
  </si>
  <si>
    <t>(Excludes ESC Personnel)</t>
  </si>
  <si>
    <t>All Funding Sources</t>
  </si>
  <si>
    <t>2025-26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</si>
</sst>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"/>
    <numFmt numFmtId="165" formatCode="_(* #,##0.000_);_(* \(#,##0.000\);_(* &quot;-&quot;??_);_(@_)"/>
  </numFmts>
  <fonts count="6" x14ac:knownFonts="1">
    <font>
      <sz val="12"/>
      <name val="Arial"/>
    </font>
    <font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0" borderId="0" xfId="2" applyFont="1" applyAlignment="1">
      <alignment horizontal="centerContinuous"/>
    </xf>
    <xf numFmtId="0" fontId="4" fillId="0" borderId="0" xfId="2" applyAlignment="1">
      <alignment horizontal="centerContinuous"/>
    </xf>
    <xf numFmtId="43" fontId="4" fillId="0" borderId="0" xfId="2" applyNumberFormat="1" applyAlignment="1">
      <alignment horizontal="centerContinuous"/>
    </xf>
    <xf numFmtId="43" fontId="4" fillId="0" borderId="0" xfId="2" applyNumberFormat="1" applyAlignment="1">
      <alignment horizontal="left"/>
    </xf>
    <xf numFmtId="43" fontId="4" fillId="0" borderId="0" xfId="2" applyNumberFormat="1"/>
    <xf numFmtId="0" fontId="4" fillId="0" borderId="0" xfId="2" applyAlignment="1">
      <alignment horizontal="left"/>
    </xf>
    <xf numFmtId="0" fontId="4" fillId="0" borderId="0" xfId="2"/>
    <xf numFmtId="0" fontId="5" fillId="0" borderId="0" xfId="2" applyFont="1" applyAlignment="1">
      <alignment horizontal="left"/>
    </xf>
    <xf numFmtId="43" fontId="4" fillId="0" borderId="0" xfId="2" applyNumberFormat="1" applyAlignment="1">
      <alignment horizontal="center" wrapText="1"/>
    </xf>
    <xf numFmtId="0" fontId="4" fillId="0" borderId="0" xfId="2" applyAlignment="1">
      <alignment horizontal="center"/>
    </xf>
    <xf numFmtId="0" fontId="2" fillId="0" borderId="0" xfId="2" applyFont="1"/>
    <xf numFmtId="0" fontId="3" fillId="0" borderId="0" xfId="2" applyFont="1" applyAlignment="1">
      <alignment horizontal="center"/>
    </xf>
    <xf numFmtId="43" fontId="4" fillId="0" borderId="1" xfId="2" applyNumberFormat="1" applyBorder="1" applyAlignment="1">
      <alignment horizontal="center"/>
    </xf>
    <xf numFmtId="43" fontId="2" fillId="0" borderId="2" xfId="2" applyNumberFormat="1" applyFont="1" applyBorder="1"/>
    <xf numFmtId="43" fontId="4" fillId="0" borderId="1" xfId="2" applyNumberFormat="1" applyBorder="1"/>
    <xf numFmtId="0" fontId="2" fillId="0" borderId="0" xfId="2" applyFont="1" applyAlignment="1">
      <alignment horizontal="left"/>
    </xf>
    <xf numFmtId="43" fontId="2" fillId="0" borderId="1" xfId="2" applyNumberFormat="1" applyFont="1" applyBorder="1"/>
    <xf numFmtId="43" fontId="2" fillId="0" borderId="2" xfId="1" applyFont="1" applyFill="1" applyBorder="1"/>
    <xf numFmtId="43" fontId="2" fillId="0" borderId="0" xfId="1" applyFont="1" applyFill="1" applyBorder="1"/>
    <xf numFmtId="43" fontId="2" fillId="0" borderId="0" xfId="2" applyNumberFormat="1" applyFont="1"/>
    <xf numFmtId="39" fontId="4" fillId="0" borderId="0" xfId="2" applyNumberFormat="1"/>
    <xf numFmtId="0" fontId="4" fillId="0" borderId="0" xfId="2" quotePrefix="1"/>
    <xf numFmtId="164" fontId="4" fillId="0" borderId="0" xfId="2" quotePrefix="1" applyNumberFormat="1" applyAlignment="1">
      <alignment horizontal="left"/>
    </xf>
    <xf numFmtId="0" fontId="5" fillId="0" borderId="0" xfId="2" applyFont="1"/>
    <xf numFmtId="43" fontId="2" fillId="0" borderId="3" xfId="2" applyNumberFormat="1" applyFont="1" applyBorder="1"/>
    <xf numFmtId="164" fontId="4" fillId="0" borderId="0" xfId="2" applyNumberFormat="1" applyAlignment="1">
      <alignment horizontal="left"/>
    </xf>
    <xf numFmtId="165" fontId="4" fillId="0" borderId="0" xfId="2" applyNumberFormat="1"/>
    <xf numFmtId="165" fontId="4" fillId="0" borderId="1" xfId="2" applyNumberFormat="1" applyBorder="1"/>
    <xf numFmtId="165" fontId="2" fillId="0" borderId="3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2" quotePrefix="1" applyAlignment="1">
      <alignment vertical="center"/>
    </xf>
  </cellXfs>
  <cellStyles count="3">
    <cellStyle name="Comma" xfId="1" builtinId="3"/>
    <cellStyle name="Normal" xfId="0" builtinId="0"/>
    <cellStyle name="Normal 2" xfId="2" xr:uid="{93695335-6544-4ED4-9C3A-A51A928E8A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F515-2B0A-434E-95B4-CAD910556816}">
  <sheetPr transitionEvaluation="1"/>
  <dimension ref="A1:I245"/>
  <sheetViews>
    <sheetView tabSelected="1" defaultGridColor="0" view="pageBreakPreview" colorId="22" zoomScale="85" zoomScaleNormal="87" zoomScaleSheetLayoutView="85" workbookViewId="0">
      <selection activeCell="C17" sqref="C17"/>
    </sheetView>
  </sheetViews>
  <sheetFormatPr defaultColWidth="9.77734375" defaultRowHeight="15" x14ac:dyDescent="0.2"/>
  <cols>
    <col min="1" max="1" width="17.6640625" style="7" customWidth="1"/>
    <col min="2" max="2" width="17.6640625" style="7" hidden="1" customWidth="1"/>
    <col min="3" max="3" width="28" style="7" customWidth="1"/>
    <col min="4" max="4" width="12.77734375" style="5" customWidth="1"/>
    <col min="5" max="5" width="26.33203125" style="7" customWidth="1"/>
    <col min="6" max="16384" width="9.77734375" style="7"/>
  </cols>
  <sheetData>
    <row r="1" spans="1:5" ht="15.75" customHeight="1" x14ac:dyDescent="0.25">
      <c r="A1" s="31" t="s">
        <v>173</v>
      </c>
      <c r="B1" s="31"/>
      <c r="C1" s="31"/>
      <c r="D1" s="31"/>
      <c r="E1" s="31"/>
    </row>
    <row r="2" spans="1:5" ht="15.75" customHeight="1" x14ac:dyDescent="0.25">
      <c r="A2" s="31" t="s">
        <v>174</v>
      </c>
      <c r="B2" s="31"/>
      <c r="C2" s="31"/>
      <c r="D2" s="31"/>
      <c r="E2" s="31"/>
    </row>
    <row r="3" spans="1:5" ht="15.75" customHeight="1" x14ac:dyDescent="0.25">
      <c r="A3" s="31" t="s">
        <v>175</v>
      </c>
      <c r="B3" s="31"/>
      <c r="C3" s="31"/>
      <c r="D3" s="31"/>
      <c r="E3" s="31"/>
    </row>
    <row r="4" spans="1:5" ht="15.75" customHeight="1" x14ac:dyDescent="0.25">
      <c r="A4" s="31" t="s">
        <v>176</v>
      </c>
      <c r="B4" s="31"/>
      <c r="C4" s="31"/>
      <c r="D4" s="31"/>
      <c r="E4" s="31"/>
    </row>
    <row r="5" spans="1:5" ht="15.75" customHeight="1" x14ac:dyDescent="0.25">
      <c r="A5" s="31" t="s">
        <v>177</v>
      </c>
      <c r="B5" s="31"/>
      <c r="C5" s="31"/>
      <c r="D5" s="31"/>
      <c r="E5" s="31"/>
    </row>
    <row r="6" spans="1:5" ht="15.75" customHeight="1" x14ac:dyDescent="0.25">
      <c r="A6" s="30"/>
      <c r="B6" s="30"/>
      <c r="C6" s="30"/>
      <c r="D6" s="30"/>
      <c r="E6" s="30"/>
    </row>
    <row r="7" spans="1:5" ht="25.5" customHeight="1" x14ac:dyDescent="0.25">
      <c r="A7" s="8" t="s">
        <v>114</v>
      </c>
      <c r="B7" s="2"/>
      <c r="C7" s="2"/>
      <c r="D7" s="9"/>
      <c r="E7" s="2"/>
    </row>
    <row r="8" spans="1:5" ht="22.5" customHeight="1" x14ac:dyDescent="0.25">
      <c r="A8" s="8" t="s">
        <v>85</v>
      </c>
    </row>
    <row r="10" spans="1:5" ht="15.75" x14ac:dyDescent="0.25">
      <c r="A10" s="11" t="s">
        <v>86</v>
      </c>
      <c r="B10" s="12"/>
      <c r="C10" s="12"/>
      <c r="D10" s="13" t="s">
        <v>0</v>
      </c>
    </row>
    <row r="11" spans="1:5" x14ac:dyDescent="0.2">
      <c r="A11" s="7" t="s">
        <v>126</v>
      </c>
      <c r="D11" s="5">
        <v>55</v>
      </c>
    </row>
    <row r="12" spans="1:5" x14ac:dyDescent="0.2">
      <c r="A12" s="7" t="s">
        <v>127</v>
      </c>
      <c r="D12" s="5">
        <v>48.9</v>
      </c>
    </row>
    <row r="13" spans="1:5" x14ac:dyDescent="0.2">
      <c r="A13" s="7" t="s">
        <v>87</v>
      </c>
      <c r="D13" s="5">
        <v>38</v>
      </c>
    </row>
    <row r="14" spans="1:5" x14ac:dyDescent="0.2">
      <c r="A14" s="7" t="s">
        <v>165</v>
      </c>
      <c r="D14" s="5">
        <v>3.25</v>
      </c>
    </row>
    <row r="15" spans="1:5" x14ac:dyDescent="0.2">
      <c r="A15" s="7" t="s">
        <v>128</v>
      </c>
      <c r="D15" s="5">
        <v>203.61750000000004</v>
      </c>
    </row>
    <row r="16" spans="1:5" x14ac:dyDescent="0.2">
      <c r="A16" s="7" t="s">
        <v>120</v>
      </c>
      <c r="D16" s="5">
        <v>326.96000000000004</v>
      </c>
    </row>
    <row r="17" spans="1:4" x14ac:dyDescent="0.2">
      <c r="A17" s="7" t="s">
        <v>88</v>
      </c>
      <c r="D17" s="5">
        <v>55</v>
      </c>
    </row>
    <row r="18" spans="1:4" x14ac:dyDescent="0.2">
      <c r="A18" s="7" t="s">
        <v>119</v>
      </c>
      <c r="D18" s="5">
        <v>32.489999999999995</v>
      </c>
    </row>
    <row r="19" spans="1:4" x14ac:dyDescent="0.2">
      <c r="A19" s="7" t="s">
        <v>163</v>
      </c>
      <c r="D19" s="5">
        <v>2</v>
      </c>
    </row>
    <row r="20" spans="1:4" ht="3.95" customHeight="1" x14ac:dyDescent="0.2"/>
    <row r="21" spans="1:4" ht="24" customHeight="1" x14ac:dyDescent="0.25">
      <c r="A21" s="11" t="s">
        <v>116</v>
      </c>
      <c r="D21" s="14">
        <f>SUM(D11:D19)</f>
        <v>765.21750000000009</v>
      </c>
    </row>
    <row r="23" spans="1:4" ht="15.75" x14ac:dyDescent="0.25">
      <c r="A23" s="11" t="s">
        <v>89</v>
      </c>
    </row>
    <row r="24" spans="1:4" ht="15.75" x14ac:dyDescent="0.25">
      <c r="A24" s="11" t="s">
        <v>90</v>
      </c>
      <c r="B24" s="12"/>
      <c r="C24" s="12"/>
    </row>
    <row r="25" spans="1:4" ht="8.1" customHeight="1" x14ac:dyDescent="0.2"/>
    <row r="26" spans="1:4" x14ac:dyDescent="0.2">
      <c r="A26" s="7" t="s">
        <v>129</v>
      </c>
      <c r="D26" s="5">
        <v>355.25</v>
      </c>
    </row>
    <row r="27" spans="1:4" x14ac:dyDescent="0.2">
      <c r="A27" s="7" t="s">
        <v>130</v>
      </c>
      <c r="D27" s="5">
        <v>109</v>
      </c>
    </row>
    <row r="28" spans="1:4" x14ac:dyDescent="0.2">
      <c r="A28" s="7" t="s">
        <v>131</v>
      </c>
      <c r="D28" s="5">
        <v>131.94</v>
      </c>
    </row>
    <row r="29" spans="1:4" x14ac:dyDescent="0.2">
      <c r="A29" s="7" t="s">
        <v>132</v>
      </c>
      <c r="D29" s="15">
        <v>45.15</v>
      </c>
    </row>
    <row r="30" spans="1:4" ht="24" customHeight="1" x14ac:dyDescent="0.2">
      <c r="A30" s="7" t="s">
        <v>91</v>
      </c>
      <c r="D30" s="15">
        <f>SUM(D26:D29)</f>
        <v>641.34</v>
      </c>
    </row>
    <row r="32" spans="1:4" ht="15.75" x14ac:dyDescent="0.25">
      <c r="A32" s="16" t="s">
        <v>92</v>
      </c>
      <c r="B32" s="12"/>
      <c r="C32" s="12"/>
    </row>
    <row r="33" spans="1:5" ht="8.1" customHeight="1" x14ac:dyDescent="0.2"/>
    <row r="34" spans="1:5" x14ac:dyDescent="0.2">
      <c r="A34" s="7" t="s">
        <v>129</v>
      </c>
      <c r="D34" s="5">
        <v>115.5</v>
      </c>
    </row>
    <row r="35" spans="1:5" x14ac:dyDescent="0.2">
      <c r="A35" s="7" t="s">
        <v>130</v>
      </c>
      <c r="D35" s="5">
        <v>128.5</v>
      </c>
    </row>
    <row r="36" spans="1:5" x14ac:dyDescent="0.2">
      <c r="A36" s="7" t="s">
        <v>131</v>
      </c>
      <c r="D36" s="5">
        <v>216.25</v>
      </c>
    </row>
    <row r="37" spans="1:5" x14ac:dyDescent="0.2">
      <c r="A37" s="7" t="s">
        <v>132</v>
      </c>
      <c r="D37" s="15">
        <v>21.78</v>
      </c>
    </row>
    <row r="38" spans="1:5" ht="24" customHeight="1" x14ac:dyDescent="0.2">
      <c r="A38" s="7" t="s">
        <v>93</v>
      </c>
      <c r="D38" s="15">
        <f>SUM(D34:D37)</f>
        <v>482.03</v>
      </c>
    </row>
    <row r="39" spans="1:5" ht="24" customHeight="1" x14ac:dyDescent="0.25">
      <c r="A39" s="11" t="s">
        <v>104</v>
      </c>
      <c r="D39" s="17">
        <f>SUM(D30,D38)</f>
        <v>1123.3699999999999</v>
      </c>
      <c r="E39" s="11"/>
    </row>
    <row r="40" spans="1:5" ht="27.95" customHeight="1" x14ac:dyDescent="0.25">
      <c r="A40" s="11" t="s">
        <v>94</v>
      </c>
      <c r="D40" s="18">
        <f>D38+D30+D21</f>
        <v>1888.5875000000001</v>
      </c>
    </row>
    <row r="41" spans="1:5" ht="14.25" customHeight="1" x14ac:dyDescent="0.25">
      <c r="A41" s="11"/>
      <c r="D41" s="19"/>
    </row>
    <row r="42" spans="1:5" ht="15.75" x14ac:dyDescent="0.25">
      <c r="A42" s="8" t="s">
        <v>83</v>
      </c>
      <c r="B42" s="12"/>
      <c r="C42" s="12"/>
    </row>
    <row r="43" spans="1:5" ht="8.1" customHeight="1" x14ac:dyDescent="0.2"/>
    <row r="44" spans="1:5" x14ac:dyDescent="0.2">
      <c r="A44" s="7" t="s">
        <v>133</v>
      </c>
      <c r="D44" s="5">
        <v>8</v>
      </c>
    </row>
    <row r="45" spans="1:5" x14ac:dyDescent="0.2">
      <c r="A45" s="7" t="s">
        <v>134</v>
      </c>
      <c r="D45" s="5">
        <v>593.70000000000005</v>
      </c>
    </row>
    <row r="46" spans="1:5" x14ac:dyDescent="0.2">
      <c r="A46" s="7" t="s">
        <v>135</v>
      </c>
      <c r="D46" s="5">
        <v>823</v>
      </c>
    </row>
    <row r="47" spans="1:5" x14ac:dyDescent="0.2">
      <c r="A47" s="7" t="s">
        <v>136</v>
      </c>
      <c r="D47" s="5">
        <v>5328.2325000000001</v>
      </c>
    </row>
    <row r="48" spans="1:5" x14ac:dyDescent="0.2">
      <c r="A48" s="7" t="s">
        <v>137</v>
      </c>
      <c r="D48" s="5">
        <v>2975.8765999999996</v>
      </c>
    </row>
    <row r="49" spans="1:7" x14ac:dyDescent="0.2">
      <c r="A49" s="7" t="s">
        <v>138</v>
      </c>
      <c r="D49" s="5">
        <v>3478.9675000000002</v>
      </c>
    </row>
    <row r="50" spans="1:7" x14ac:dyDescent="0.2">
      <c r="A50" s="7" t="s">
        <v>139</v>
      </c>
      <c r="D50" s="5">
        <v>3142.2827999999995</v>
      </c>
    </row>
    <row r="51" spans="1:7" x14ac:dyDescent="0.2">
      <c r="A51" s="7" t="s">
        <v>149</v>
      </c>
      <c r="D51" s="5">
        <v>387.4</v>
      </c>
    </row>
    <row r="52" spans="1:7" x14ac:dyDescent="0.2">
      <c r="A52" s="7" t="s">
        <v>140</v>
      </c>
      <c r="D52" s="5">
        <v>10.25</v>
      </c>
    </row>
    <row r="53" spans="1:7" x14ac:dyDescent="0.2">
      <c r="A53" s="7" t="s">
        <v>141</v>
      </c>
      <c r="D53" s="5">
        <v>837.7</v>
      </c>
    </row>
    <row r="54" spans="1:7" x14ac:dyDescent="0.2">
      <c r="A54" s="7" t="s">
        <v>142</v>
      </c>
      <c r="C54" s="21"/>
      <c r="D54" s="5">
        <v>54</v>
      </c>
    </row>
    <row r="55" spans="1:7" x14ac:dyDescent="0.2">
      <c r="A55" s="22" t="s">
        <v>143</v>
      </c>
      <c r="C55" s="21"/>
      <c r="D55" s="15">
        <v>22</v>
      </c>
    </row>
    <row r="56" spans="1:7" ht="24" customHeight="1" x14ac:dyDescent="0.25">
      <c r="A56" s="11" t="s">
        <v>95</v>
      </c>
      <c r="D56" s="17">
        <f>SUM(D44:D55)</f>
        <v>17661.4094</v>
      </c>
    </row>
    <row r="60" spans="1:7" x14ac:dyDescent="0.2">
      <c r="A60" s="7" t="s">
        <v>118</v>
      </c>
    </row>
    <row r="61" spans="1:7" x14ac:dyDescent="0.2">
      <c r="A61" s="23">
        <v>46029</v>
      </c>
    </row>
    <row r="62" spans="1:7" x14ac:dyDescent="0.2">
      <c r="A62" s="7" t="s">
        <v>171</v>
      </c>
    </row>
    <row r="63" spans="1:7" ht="15.75" x14ac:dyDescent="0.25">
      <c r="A63" s="31" t="s">
        <v>173</v>
      </c>
      <c r="B63" s="31"/>
      <c r="C63" s="31"/>
      <c r="D63" s="31"/>
      <c r="E63" s="31"/>
      <c r="F63" s="6"/>
      <c r="G63" s="6"/>
    </row>
    <row r="64" spans="1:7" ht="15.75" x14ac:dyDescent="0.25">
      <c r="A64" s="31" t="s">
        <v>174</v>
      </c>
      <c r="B64" s="31"/>
      <c r="C64" s="31"/>
      <c r="D64" s="31"/>
      <c r="E64" s="31"/>
      <c r="F64" s="6"/>
      <c r="G64" s="6"/>
    </row>
    <row r="65" spans="1:7" ht="15.75" x14ac:dyDescent="0.25">
      <c r="A65" s="31" t="s">
        <v>175</v>
      </c>
      <c r="B65" s="31"/>
      <c r="C65" s="31"/>
      <c r="D65" s="31"/>
      <c r="E65" s="31"/>
      <c r="F65" s="6"/>
      <c r="G65" s="6"/>
    </row>
    <row r="66" spans="1:7" ht="15.75" x14ac:dyDescent="0.25">
      <c r="A66" s="31" t="s">
        <v>176</v>
      </c>
      <c r="B66" s="31"/>
      <c r="C66" s="31"/>
      <c r="D66" s="31"/>
      <c r="E66" s="31"/>
      <c r="F66" s="6"/>
      <c r="G66" s="6"/>
    </row>
    <row r="67" spans="1:7" ht="15.75" x14ac:dyDescent="0.25">
      <c r="A67" s="31" t="s">
        <v>177</v>
      </c>
      <c r="B67" s="31"/>
      <c r="C67" s="31"/>
      <c r="D67" s="31"/>
      <c r="E67" s="31"/>
      <c r="F67" s="6"/>
      <c r="G67" s="6"/>
    </row>
    <row r="68" spans="1:7" ht="21.75" customHeight="1" x14ac:dyDescent="0.2"/>
    <row r="70" spans="1:7" ht="15.75" x14ac:dyDescent="0.25">
      <c r="A70" s="8" t="s">
        <v>115</v>
      </c>
    </row>
    <row r="71" spans="1:7" x14ac:dyDescent="0.2">
      <c r="B71" s="12"/>
      <c r="C71" s="12"/>
      <c r="D71" s="13" t="s">
        <v>0</v>
      </c>
    </row>
    <row r="72" spans="1:7" ht="15" customHeight="1" x14ac:dyDescent="0.2"/>
    <row r="73" spans="1:7" x14ac:dyDescent="0.2">
      <c r="A73" s="7" t="s">
        <v>144</v>
      </c>
      <c r="D73" s="5">
        <v>768.9</v>
      </c>
    </row>
    <row r="74" spans="1:7" x14ac:dyDescent="0.2">
      <c r="A74" s="7" t="s">
        <v>145</v>
      </c>
      <c r="D74" s="5">
        <v>352.41999999999996</v>
      </c>
      <c r="E74" s="5"/>
    </row>
    <row r="75" spans="1:7" x14ac:dyDescent="0.2">
      <c r="A75" s="7" t="s">
        <v>166</v>
      </c>
      <c r="D75" s="5">
        <v>9.5</v>
      </c>
    </row>
    <row r="76" spans="1:7" x14ac:dyDescent="0.2">
      <c r="A76" s="7" t="s">
        <v>167</v>
      </c>
      <c r="D76" s="5">
        <v>223.0925</v>
      </c>
    </row>
    <row r="77" spans="1:7" x14ac:dyDescent="0.2">
      <c r="A77" s="7" t="s">
        <v>168</v>
      </c>
      <c r="D77" s="5">
        <v>11.1</v>
      </c>
      <c r="E77" s="5"/>
    </row>
    <row r="78" spans="1:7" x14ac:dyDescent="0.2">
      <c r="A78" s="7" t="s">
        <v>169</v>
      </c>
      <c r="D78" s="15">
        <v>175.5</v>
      </c>
      <c r="E78" s="5"/>
    </row>
    <row r="79" spans="1:7" ht="24" customHeight="1" x14ac:dyDescent="0.25">
      <c r="A79" s="11" t="s">
        <v>117</v>
      </c>
      <c r="D79" s="17">
        <f>SUM(D73:D78)</f>
        <v>1540.5124999999998</v>
      </c>
    </row>
    <row r="80" spans="1:7" ht="15" customHeight="1" x14ac:dyDescent="0.25">
      <c r="A80" s="11"/>
      <c r="D80" s="20"/>
    </row>
    <row r="81" spans="1:5" ht="15.75" x14ac:dyDescent="0.25">
      <c r="A81" s="24" t="s">
        <v>81</v>
      </c>
    </row>
    <row r="82" spans="1:5" x14ac:dyDescent="0.2">
      <c r="A82" s="7" t="s">
        <v>146</v>
      </c>
      <c r="B82" s="12"/>
      <c r="C82" s="12"/>
      <c r="D82" s="5">
        <v>172.875</v>
      </c>
    </row>
    <row r="83" spans="1:5" x14ac:dyDescent="0.2">
      <c r="A83" s="7" t="s">
        <v>147</v>
      </c>
      <c r="D83" s="5">
        <v>163</v>
      </c>
    </row>
    <row r="84" spans="1:5" x14ac:dyDescent="0.2">
      <c r="A84" s="7" t="s">
        <v>148</v>
      </c>
      <c r="D84" s="5">
        <v>142.1875</v>
      </c>
    </row>
    <row r="85" spans="1:5" x14ac:dyDescent="0.2">
      <c r="A85" s="7" t="s">
        <v>150</v>
      </c>
      <c r="D85" s="5">
        <v>28</v>
      </c>
    </row>
    <row r="86" spans="1:5" x14ac:dyDescent="0.2">
      <c r="A86" s="7" t="s">
        <v>151</v>
      </c>
      <c r="D86" s="5">
        <v>404</v>
      </c>
    </row>
    <row r="87" spans="1:5" x14ac:dyDescent="0.2">
      <c r="A87" s="7" t="s">
        <v>152</v>
      </c>
      <c r="D87" s="5">
        <v>134.5</v>
      </c>
    </row>
    <row r="88" spans="1:5" x14ac:dyDescent="0.2">
      <c r="A88" s="7" t="s">
        <v>153</v>
      </c>
      <c r="D88" s="5">
        <v>12.9375</v>
      </c>
    </row>
    <row r="89" spans="1:5" x14ac:dyDescent="0.2">
      <c r="A89" s="7" t="s">
        <v>154</v>
      </c>
      <c r="D89" s="5">
        <v>69.53</v>
      </c>
    </row>
    <row r="90" spans="1:5" hidden="1" x14ac:dyDescent="0.2">
      <c r="A90" s="7" t="s">
        <v>110</v>
      </c>
      <c r="D90" s="5">
        <v>0</v>
      </c>
    </row>
    <row r="91" spans="1:5" x14ac:dyDescent="0.2">
      <c r="A91" s="7" t="s">
        <v>155</v>
      </c>
      <c r="D91" s="15">
        <v>70.5</v>
      </c>
    </row>
    <row r="92" spans="1:5" ht="24" customHeight="1" x14ac:dyDescent="0.25">
      <c r="A92" s="11" t="s">
        <v>75</v>
      </c>
      <c r="D92" s="17">
        <f>SUM(D82:D91)</f>
        <v>1197.53</v>
      </c>
    </row>
    <row r="93" spans="1:5" ht="15" customHeight="1" x14ac:dyDescent="0.2"/>
    <row r="94" spans="1:5" ht="15.75" x14ac:dyDescent="0.25">
      <c r="A94" s="24" t="s">
        <v>80</v>
      </c>
    </row>
    <row r="95" spans="1:5" x14ac:dyDescent="0.2">
      <c r="B95" s="12"/>
      <c r="C95" s="12"/>
    </row>
    <row r="96" spans="1:5" hidden="1" x14ac:dyDescent="0.2">
      <c r="A96" s="7" t="s">
        <v>160</v>
      </c>
      <c r="B96" s="12"/>
      <c r="C96" s="12"/>
      <c r="D96" s="5">
        <v>0</v>
      </c>
      <c r="E96" s="5"/>
    </row>
    <row r="97" spans="1:4" ht="15" customHeight="1" x14ac:dyDescent="0.2">
      <c r="A97" s="7" t="s">
        <v>106</v>
      </c>
      <c r="D97" s="5">
        <v>9</v>
      </c>
    </row>
    <row r="98" spans="1:4" x14ac:dyDescent="0.2">
      <c r="A98" s="22" t="s">
        <v>107</v>
      </c>
      <c r="D98" s="5">
        <v>3</v>
      </c>
    </row>
    <row r="99" spans="1:4" x14ac:dyDescent="0.2">
      <c r="A99" s="7" t="s">
        <v>96</v>
      </c>
      <c r="D99" s="5">
        <v>1</v>
      </c>
    </row>
    <row r="100" spans="1:4" x14ac:dyDescent="0.2">
      <c r="A100" s="7" t="s">
        <v>170</v>
      </c>
      <c r="D100" s="5">
        <v>1</v>
      </c>
    </row>
    <row r="101" spans="1:4" x14ac:dyDescent="0.2">
      <c r="A101" s="7" t="s">
        <v>121</v>
      </c>
      <c r="D101" s="5">
        <v>5</v>
      </c>
    </row>
    <row r="102" spans="1:4" x14ac:dyDescent="0.2">
      <c r="A102" s="7" t="s">
        <v>97</v>
      </c>
      <c r="D102" s="5">
        <v>27</v>
      </c>
    </row>
    <row r="103" spans="1:4" x14ac:dyDescent="0.2">
      <c r="A103" s="7" t="s">
        <v>98</v>
      </c>
      <c r="D103" s="5">
        <v>80.5</v>
      </c>
    </row>
    <row r="104" spans="1:4" x14ac:dyDescent="0.2">
      <c r="A104" s="7" t="s">
        <v>112</v>
      </c>
      <c r="D104" s="5">
        <v>14</v>
      </c>
    </row>
    <row r="105" spans="1:4" x14ac:dyDescent="0.2">
      <c r="A105" s="7" t="s">
        <v>99</v>
      </c>
      <c r="D105" s="5">
        <v>1</v>
      </c>
    </row>
    <row r="106" spans="1:4" x14ac:dyDescent="0.2">
      <c r="A106" s="7" t="s">
        <v>100</v>
      </c>
      <c r="D106" s="5">
        <v>4</v>
      </c>
    </row>
    <row r="107" spans="1:4" x14ac:dyDescent="0.2">
      <c r="A107" s="7" t="s">
        <v>105</v>
      </c>
      <c r="D107" s="5">
        <v>82.5</v>
      </c>
    </row>
    <row r="108" spans="1:4" hidden="1" x14ac:dyDescent="0.2">
      <c r="A108" s="7" t="s">
        <v>164</v>
      </c>
      <c r="D108" s="5">
        <v>0</v>
      </c>
    </row>
    <row r="109" spans="1:4" x14ac:dyDescent="0.2">
      <c r="A109" s="7" t="s">
        <v>109</v>
      </c>
      <c r="D109" s="5">
        <v>179</v>
      </c>
    </row>
    <row r="110" spans="1:4" x14ac:dyDescent="0.2">
      <c r="A110" s="7" t="s">
        <v>172</v>
      </c>
      <c r="D110" s="15">
        <v>29</v>
      </c>
    </row>
    <row r="111" spans="1:4" ht="24" customHeight="1" x14ac:dyDescent="0.25">
      <c r="A111" s="11" t="s">
        <v>74</v>
      </c>
      <c r="D111" s="17">
        <f>SUM(D96:D110)</f>
        <v>436</v>
      </c>
    </row>
    <row r="112" spans="1:4" ht="24" customHeight="1" x14ac:dyDescent="0.25">
      <c r="A112" s="11" t="s">
        <v>108</v>
      </c>
      <c r="D112" s="14">
        <f>SUM(D21+D30+D38+D56+D92+D111+D79)</f>
        <v>22724.039400000001</v>
      </c>
    </row>
    <row r="113" spans="1:9" ht="15" customHeight="1" x14ac:dyDescent="0.2"/>
    <row r="114" spans="1:9" ht="15.75" x14ac:dyDescent="0.25">
      <c r="A114" s="8" t="s">
        <v>82</v>
      </c>
      <c r="B114" s="12"/>
      <c r="C114" s="12"/>
    </row>
    <row r="115" spans="1:9" ht="8.1" customHeight="1" x14ac:dyDescent="0.2">
      <c r="A115" s="10"/>
      <c r="B115" s="10"/>
      <c r="C115" s="10"/>
    </row>
    <row r="116" spans="1:9" x14ac:dyDescent="0.2">
      <c r="A116" s="7" t="s">
        <v>101</v>
      </c>
      <c r="D116" s="5">
        <v>67.02</v>
      </c>
    </row>
    <row r="117" spans="1:9" x14ac:dyDescent="0.2">
      <c r="A117" s="7" t="s">
        <v>102</v>
      </c>
      <c r="D117" s="5">
        <v>50.3</v>
      </c>
    </row>
    <row r="118" spans="1:9" x14ac:dyDescent="0.2">
      <c r="A118" s="7" t="s">
        <v>103</v>
      </c>
      <c r="D118" s="15">
        <v>6</v>
      </c>
    </row>
    <row r="119" spans="1:9" ht="24" customHeight="1" x14ac:dyDescent="0.25">
      <c r="A119" s="11" t="s">
        <v>77</v>
      </c>
      <c r="D119" s="17">
        <f>SUM(D116:D118)</f>
        <v>123.32</v>
      </c>
    </row>
    <row r="120" spans="1:9" ht="24" customHeight="1" x14ac:dyDescent="0.25">
      <c r="A120" s="11" t="s">
        <v>156</v>
      </c>
      <c r="D120" s="14">
        <f>SUM(D11,D12,D15,D30,D38,D56,D79,(D92-D90))</f>
        <v>21830.339400000001</v>
      </c>
    </row>
    <row r="121" spans="1:9" ht="30" customHeight="1" thickBot="1" x14ac:dyDescent="0.3">
      <c r="A121" s="11" t="s">
        <v>76</v>
      </c>
      <c r="B121" s="11"/>
      <c r="C121" s="11"/>
      <c r="D121" s="25">
        <f>SUM(D112+D119)</f>
        <v>22847.359400000001</v>
      </c>
    </row>
    <row r="122" spans="1:9" ht="15" customHeight="1" thickTop="1" x14ac:dyDescent="0.2"/>
    <row r="123" spans="1:9" ht="15" customHeight="1" x14ac:dyDescent="0.2">
      <c r="A123" s="7" t="str">
        <f>A60</f>
        <v>OSF</v>
      </c>
    </row>
    <row r="124" spans="1:9" x14ac:dyDescent="0.2">
      <c r="A124" s="26">
        <f>A61</f>
        <v>46029</v>
      </c>
    </row>
    <row r="125" spans="1:9" x14ac:dyDescent="0.2">
      <c r="A125" s="7" t="str">
        <f>A62</f>
        <v>AllPer26 FTE</v>
      </c>
    </row>
    <row r="126" spans="1:9" ht="15.75" x14ac:dyDescent="0.25">
      <c r="A126" s="31" t="s">
        <v>173</v>
      </c>
      <c r="B126" s="31"/>
      <c r="C126" s="31"/>
      <c r="D126" s="31"/>
      <c r="E126" s="31"/>
      <c r="F126" s="6"/>
      <c r="G126" s="6"/>
      <c r="H126" s="6"/>
      <c r="I126" s="6"/>
    </row>
    <row r="127" spans="1:9" ht="15.75" x14ac:dyDescent="0.25">
      <c r="A127" s="31" t="s">
        <v>174</v>
      </c>
      <c r="B127" s="31"/>
      <c r="C127" s="31"/>
      <c r="D127" s="31"/>
      <c r="E127" s="31"/>
      <c r="F127" s="6"/>
      <c r="G127" s="6"/>
      <c r="H127" s="6"/>
      <c r="I127" s="6"/>
    </row>
    <row r="128" spans="1:9" ht="15.75" x14ac:dyDescent="0.25">
      <c r="A128" s="31" t="s">
        <v>175</v>
      </c>
      <c r="B128" s="31"/>
      <c r="C128" s="31"/>
      <c r="D128" s="31"/>
      <c r="E128" s="31"/>
      <c r="F128" s="6"/>
      <c r="G128" s="6"/>
      <c r="H128" s="6"/>
      <c r="I128" s="6"/>
    </row>
    <row r="129" spans="1:9" ht="15.75" x14ac:dyDescent="0.25">
      <c r="A129" s="31" t="s">
        <v>176</v>
      </c>
      <c r="B129" s="31"/>
      <c r="C129" s="31"/>
      <c r="D129" s="31"/>
      <c r="E129" s="31"/>
      <c r="F129" s="6"/>
      <c r="G129" s="6"/>
      <c r="H129" s="6"/>
      <c r="I129" s="6"/>
    </row>
    <row r="130" spans="1:9" ht="15.75" x14ac:dyDescent="0.25">
      <c r="A130" s="31" t="s">
        <v>177</v>
      </c>
      <c r="B130" s="31"/>
      <c r="C130" s="31"/>
      <c r="D130" s="31"/>
      <c r="E130" s="31"/>
      <c r="F130" s="6"/>
      <c r="G130" s="6"/>
      <c r="H130" s="6"/>
      <c r="I130" s="6"/>
    </row>
    <row r="131" spans="1:9" ht="15.75" x14ac:dyDescent="0.25">
      <c r="A131" s="1"/>
      <c r="B131" s="2"/>
      <c r="C131" s="2"/>
      <c r="D131" s="3"/>
      <c r="E131" s="2"/>
      <c r="F131" s="6"/>
      <c r="G131" s="6"/>
      <c r="H131" s="6"/>
      <c r="I131" s="6"/>
    </row>
    <row r="132" spans="1:9" ht="33.950000000000003" customHeight="1" x14ac:dyDescent="0.2">
      <c r="A132" s="6"/>
      <c r="B132" s="6"/>
      <c r="C132" s="6"/>
      <c r="D132" s="4"/>
      <c r="E132" s="6"/>
      <c r="F132" s="6"/>
      <c r="G132" s="6"/>
      <c r="H132" s="6"/>
      <c r="I132" s="6"/>
    </row>
    <row r="134" spans="1:9" ht="15.75" x14ac:dyDescent="0.25">
      <c r="A134" s="8" t="s">
        <v>71</v>
      </c>
    </row>
    <row r="135" spans="1:9" x14ac:dyDescent="0.2">
      <c r="B135" s="12" t="s">
        <v>1</v>
      </c>
      <c r="C135" s="12"/>
      <c r="D135" s="13" t="s">
        <v>0</v>
      </c>
    </row>
    <row r="136" spans="1:9" ht="8.1" customHeight="1" x14ac:dyDescent="0.2"/>
    <row r="137" spans="1:9" x14ac:dyDescent="0.2">
      <c r="A137" s="7" t="s">
        <v>2</v>
      </c>
      <c r="B137" s="6" t="s">
        <v>3</v>
      </c>
      <c r="C137" s="6"/>
      <c r="D137" s="27">
        <v>2417.0655000000002</v>
      </c>
    </row>
    <row r="138" spans="1:9" x14ac:dyDescent="0.2">
      <c r="A138" s="7" t="s">
        <v>161</v>
      </c>
      <c r="B138" s="6">
        <v>506</v>
      </c>
      <c r="C138" s="6"/>
      <c r="D138" s="27">
        <v>2706.3544999999999</v>
      </c>
    </row>
    <row r="139" spans="1:9" x14ac:dyDescent="0.2">
      <c r="A139" s="7" t="s">
        <v>111</v>
      </c>
      <c r="B139" s="6"/>
      <c r="C139" s="6"/>
      <c r="D139" s="27">
        <v>138.63</v>
      </c>
    </row>
    <row r="140" spans="1:9" x14ac:dyDescent="0.2">
      <c r="A140" s="7" t="s">
        <v>4</v>
      </c>
      <c r="B140" s="6" t="s">
        <v>5</v>
      </c>
      <c r="C140" s="6"/>
      <c r="D140" s="27">
        <v>224.43</v>
      </c>
    </row>
    <row r="141" spans="1:9" x14ac:dyDescent="0.2">
      <c r="A141" s="7" t="s">
        <v>122</v>
      </c>
      <c r="B141" s="6"/>
      <c r="C141" s="6"/>
      <c r="D141" s="27">
        <v>17</v>
      </c>
    </row>
    <row r="142" spans="1:9" x14ac:dyDescent="0.2">
      <c r="A142" s="7" t="s">
        <v>123</v>
      </c>
      <c r="B142" s="6"/>
      <c r="C142" s="6"/>
      <c r="D142" s="27">
        <v>14.5</v>
      </c>
    </row>
    <row r="143" spans="1:9" x14ac:dyDescent="0.2">
      <c r="A143" s="7" t="s">
        <v>24</v>
      </c>
      <c r="B143" s="6" t="s">
        <v>25</v>
      </c>
      <c r="C143" s="6"/>
      <c r="D143" s="27">
        <v>419.57</v>
      </c>
    </row>
    <row r="144" spans="1:9" x14ac:dyDescent="0.2">
      <c r="A144" s="7" t="s">
        <v>6</v>
      </c>
      <c r="B144" s="6" t="s">
        <v>7</v>
      </c>
      <c r="C144" s="6"/>
      <c r="D144" s="27">
        <v>94.05</v>
      </c>
    </row>
    <row r="145" spans="1:4" x14ac:dyDescent="0.2">
      <c r="A145" s="7" t="s">
        <v>8</v>
      </c>
      <c r="B145" s="6" t="s">
        <v>9</v>
      </c>
      <c r="C145" s="6"/>
      <c r="D145" s="27">
        <v>166.745</v>
      </c>
    </row>
    <row r="146" spans="1:4" x14ac:dyDescent="0.2">
      <c r="A146" s="7" t="s">
        <v>10</v>
      </c>
      <c r="B146" s="6" t="s">
        <v>11</v>
      </c>
      <c r="C146" s="6"/>
      <c r="D146" s="27">
        <v>7.18</v>
      </c>
    </row>
    <row r="147" spans="1:4" x14ac:dyDescent="0.2">
      <c r="A147" s="7" t="s">
        <v>12</v>
      </c>
      <c r="B147" s="6" t="s">
        <v>13</v>
      </c>
      <c r="C147" s="6"/>
      <c r="D147" s="27">
        <v>6.4399999999999995</v>
      </c>
    </row>
    <row r="148" spans="1:4" x14ac:dyDescent="0.2">
      <c r="A148" s="7" t="s">
        <v>124</v>
      </c>
      <c r="B148" s="6">
        <v>527</v>
      </c>
      <c r="C148" s="6"/>
      <c r="D148" s="27">
        <v>13.4</v>
      </c>
    </row>
    <row r="149" spans="1:4" x14ac:dyDescent="0.2">
      <c r="A149" s="7" t="s">
        <v>14</v>
      </c>
      <c r="B149" s="6" t="s">
        <v>15</v>
      </c>
      <c r="C149" s="6"/>
      <c r="D149" s="27">
        <v>58</v>
      </c>
    </row>
    <row r="150" spans="1:4" x14ac:dyDescent="0.2">
      <c r="A150" s="7" t="s">
        <v>16</v>
      </c>
      <c r="B150" s="6" t="s">
        <v>17</v>
      </c>
      <c r="C150" s="6"/>
      <c r="D150" s="27">
        <v>1205.9449999999999</v>
      </c>
    </row>
    <row r="151" spans="1:4" x14ac:dyDescent="0.2">
      <c r="A151" s="7" t="s">
        <v>18</v>
      </c>
      <c r="B151" s="6">
        <v>541</v>
      </c>
      <c r="C151" s="6"/>
      <c r="D151" s="27">
        <v>3.38</v>
      </c>
    </row>
    <row r="152" spans="1:4" x14ac:dyDescent="0.2">
      <c r="A152" s="7" t="s">
        <v>19</v>
      </c>
      <c r="B152" s="6">
        <v>545</v>
      </c>
      <c r="C152" s="6"/>
      <c r="D152" s="27">
        <v>29.833300000000001</v>
      </c>
    </row>
    <row r="153" spans="1:4" x14ac:dyDescent="0.2">
      <c r="A153" s="7" t="s">
        <v>20</v>
      </c>
      <c r="B153" s="6">
        <v>546</v>
      </c>
      <c r="C153" s="6"/>
      <c r="D153" s="27">
        <v>14.34</v>
      </c>
    </row>
    <row r="154" spans="1:4" hidden="1" x14ac:dyDescent="0.2">
      <c r="A154" s="7" t="s">
        <v>21</v>
      </c>
      <c r="B154" s="6">
        <v>549</v>
      </c>
      <c r="C154" s="6"/>
      <c r="D154" s="27">
        <v>0</v>
      </c>
    </row>
    <row r="155" spans="1:4" x14ac:dyDescent="0.2">
      <c r="A155" s="7" t="s">
        <v>22</v>
      </c>
      <c r="B155" s="6">
        <v>551</v>
      </c>
      <c r="C155" s="6"/>
      <c r="D155" s="27">
        <v>1</v>
      </c>
    </row>
    <row r="156" spans="1:4" x14ac:dyDescent="0.2">
      <c r="A156" s="7" t="s">
        <v>23</v>
      </c>
      <c r="B156" s="6">
        <v>555</v>
      </c>
      <c r="C156" s="6"/>
      <c r="D156" s="27">
        <v>5.9</v>
      </c>
    </row>
    <row r="157" spans="1:4" x14ac:dyDescent="0.2">
      <c r="A157" s="7" t="s">
        <v>26</v>
      </c>
      <c r="B157" s="6">
        <v>557</v>
      </c>
      <c r="C157" s="6"/>
      <c r="D157" s="27">
        <v>1</v>
      </c>
    </row>
    <row r="158" spans="1:4" hidden="1" x14ac:dyDescent="0.2">
      <c r="A158" s="7" t="s">
        <v>27</v>
      </c>
      <c r="B158" s="6">
        <v>559</v>
      </c>
      <c r="C158" s="6"/>
      <c r="D158" s="27">
        <v>0</v>
      </c>
    </row>
    <row r="159" spans="1:4" x14ac:dyDescent="0.2">
      <c r="A159" s="7" t="s">
        <v>72</v>
      </c>
      <c r="B159" s="6">
        <v>557</v>
      </c>
      <c r="C159" s="6"/>
      <c r="D159" s="27">
        <v>18.78</v>
      </c>
    </row>
    <row r="160" spans="1:4" x14ac:dyDescent="0.2">
      <c r="A160" s="7" t="s">
        <v>73</v>
      </c>
      <c r="B160" s="6">
        <v>559</v>
      </c>
      <c r="C160" s="6"/>
      <c r="D160" s="27">
        <v>12.51</v>
      </c>
    </row>
    <row r="161" spans="1:4" x14ac:dyDescent="0.2">
      <c r="A161" s="7" t="s">
        <v>28</v>
      </c>
      <c r="B161" s="6">
        <v>570</v>
      </c>
      <c r="C161" s="6"/>
      <c r="D161" s="27">
        <v>24.2</v>
      </c>
    </row>
    <row r="162" spans="1:4" hidden="1" x14ac:dyDescent="0.2">
      <c r="A162" s="7" t="s">
        <v>29</v>
      </c>
      <c r="B162" s="6">
        <v>574</v>
      </c>
      <c r="C162" s="6"/>
      <c r="D162" s="27">
        <v>0</v>
      </c>
    </row>
    <row r="163" spans="1:4" x14ac:dyDescent="0.2">
      <c r="A163" s="7" t="s">
        <v>30</v>
      </c>
      <c r="B163" s="6">
        <v>576</v>
      </c>
      <c r="C163" s="6"/>
      <c r="D163" s="27">
        <v>5</v>
      </c>
    </row>
    <row r="164" spans="1:4" x14ac:dyDescent="0.2">
      <c r="A164" s="7" t="s">
        <v>31</v>
      </c>
      <c r="B164" s="6" t="s">
        <v>32</v>
      </c>
      <c r="C164" s="6"/>
      <c r="D164" s="27">
        <v>62.180000000000007</v>
      </c>
    </row>
    <row r="165" spans="1:4" x14ac:dyDescent="0.2">
      <c r="A165" s="7" t="s">
        <v>33</v>
      </c>
      <c r="B165" s="6">
        <v>581</v>
      </c>
      <c r="C165" s="6"/>
      <c r="D165" s="27">
        <v>33.949999999999996</v>
      </c>
    </row>
    <row r="166" spans="1:4" x14ac:dyDescent="0.2">
      <c r="A166" s="7" t="s">
        <v>34</v>
      </c>
      <c r="B166" s="6">
        <v>583</v>
      </c>
      <c r="C166" s="6"/>
      <c r="D166" s="27">
        <v>14.879999999999999</v>
      </c>
    </row>
    <row r="167" spans="1:4" x14ac:dyDescent="0.2">
      <c r="A167" s="7" t="s">
        <v>35</v>
      </c>
      <c r="B167" s="6" t="s">
        <v>36</v>
      </c>
      <c r="C167" s="6"/>
      <c r="D167" s="27">
        <v>98.06989999999999</v>
      </c>
    </row>
    <row r="168" spans="1:4" x14ac:dyDescent="0.2">
      <c r="A168" s="7" t="s">
        <v>37</v>
      </c>
      <c r="B168" s="6" t="s">
        <v>38</v>
      </c>
      <c r="C168" s="6"/>
      <c r="D168" s="27">
        <v>14.5</v>
      </c>
    </row>
    <row r="169" spans="1:4" x14ac:dyDescent="0.2">
      <c r="A169" s="7" t="s">
        <v>39</v>
      </c>
      <c r="B169" s="6">
        <v>595</v>
      </c>
      <c r="C169" s="6"/>
      <c r="D169" s="27">
        <v>31.669999999999998</v>
      </c>
    </row>
    <row r="170" spans="1:4" x14ac:dyDescent="0.2">
      <c r="A170" s="7" t="s">
        <v>40</v>
      </c>
      <c r="B170" s="6">
        <v>597</v>
      </c>
      <c r="C170" s="6"/>
      <c r="D170" s="27">
        <v>74.112899999999996</v>
      </c>
    </row>
    <row r="171" spans="1:4" x14ac:dyDescent="0.2">
      <c r="A171" s="7" t="s">
        <v>41</v>
      </c>
      <c r="B171" s="6">
        <v>599</v>
      </c>
      <c r="C171" s="6"/>
      <c r="D171" s="27">
        <v>2.8</v>
      </c>
    </row>
    <row r="172" spans="1:4" x14ac:dyDescent="0.2">
      <c r="A172" s="7" t="s">
        <v>42</v>
      </c>
      <c r="B172" s="6">
        <v>601</v>
      </c>
      <c r="C172" s="6"/>
      <c r="D172" s="27">
        <v>7.8500000000000005</v>
      </c>
    </row>
    <row r="173" spans="1:4" x14ac:dyDescent="0.2">
      <c r="A173" s="7" t="s">
        <v>43</v>
      </c>
      <c r="B173" s="6" t="s">
        <v>44</v>
      </c>
      <c r="C173" s="6"/>
      <c r="D173" s="27">
        <v>67.726599999999991</v>
      </c>
    </row>
    <row r="174" spans="1:4" x14ac:dyDescent="0.2">
      <c r="A174" s="7" t="s">
        <v>45</v>
      </c>
      <c r="B174" s="6">
        <v>609</v>
      </c>
      <c r="C174" s="6"/>
      <c r="D174" s="27">
        <v>10.2525</v>
      </c>
    </row>
    <row r="175" spans="1:4" x14ac:dyDescent="0.2">
      <c r="A175" s="7" t="s">
        <v>46</v>
      </c>
      <c r="B175" s="6">
        <v>613</v>
      </c>
      <c r="C175" s="6"/>
      <c r="D175" s="27">
        <v>1</v>
      </c>
    </row>
    <row r="176" spans="1:4" hidden="1" x14ac:dyDescent="0.2">
      <c r="A176" s="7" t="s">
        <v>125</v>
      </c>
      <c r="B176" s="6"/>
      <c r="C176" s="6"/>
      <c r="D176" s="27">
        <v>0</v>
      </c>
    </row>
    <row r="177" spans="1:8" x14ac:dyDescent="0.2">
      <c r="A177" s="7" t="s">
        <v>47</v>
      </c>
      <c r="B177" s="6">
        <v>619</v>
      </c>
      <c r="C177" s="6"/>
      <c r="D177" s="27">
        <v>22.8</v>
      </c>
    </row>
    <row r="178" spans="1:8" x14ac:dyDescent="0.2">
      <c r="A178" s="7" t="s">
        <v>48</v>
      </c>
      <c r="B178" s="6">
        <v>623</v>
      </c>
      <c r="C178" s="6"/>
      <c r="D178" s="27">
        <v>1.5</v>
      </c>
    </row>
    <row r="179" spans="1:8" x14ac:dyDescent="0.2">
      <c r="A179" s="7" t="s">
        <v>49</v>
      </c>
      <c r="B179" s="6" t="s">
        <v>51</v>
      </c>
      <c r="C179" s="6"/>
      <c r="D179" s="27">
        <v>164.66</v>
      </c>
    </row>
    <row r="180" spans="1:8" x14ac:dyDescent="0.2">
      <c r="A180" s="7" t="s">
        <v>50</v>
      </c>
      <c r="B180" s="6">
        <v>635</v>
      </c>
      <c r="C180" s="6"/>
      <c r="D180" s="27">
        <v>0.5</v>
      </c>
    </row>
    <row r="181" spans="1:8" x14ac:dyDescent="0.2">
      <c r="A181" s="7" t="s">
        <v>52</v>
      </c>
      <c r="B181" s="6" t="s">
        <v>54</v>
      </c>
      <c r="C181" s="6"/>
      <c r="D181" s="27">
        <v>21.11</v>
      </c>
    </row>
    <row r="182" spans="1:8" ht="90" customHeight="1" x14ac:dyDescent="0.2"/>
    <row r="183" spans="1:8" x14ac:dyDescent="0.2">
      <c r="A183" s="7" t="str">
        <f>A60</f>
        <v>OSF</v>
      </c>
    </row>
    <row r="184" spans="1:8" x14ac:dyDescent="0.2">
      <c r="A184" s="26">
        <f>A61</f>
        <v>46029</v>
      </c>
    </row>
    <row r="185" spans="1:8" x14ac:dyDescent="0.2">
      <c r="A185" s="7" t="str">
        <f>A62</f>
        <v>AllPer26 FTE</v>
      </c>
    </row>
    <row r="186" spans="1:8" ht="15.75" x14ac:dyDescent="0.25">
      <c r="A186" s="31" t="s">
        <v>173</v>
      </c>
      <c r="B186" s="31"/>
      <c r="C186" s="31"/>
      <c r="D186" s="31"/>
      <c r="E186" s="31"/>
      <c r="F186" s="6"/>
      <c r="G186" s="6"/>
      <c r="H186" s="6"/>
    </row>
    <row r="187" spans="1:8" ht="15.75" x14ac:dyDescent="0.25">
      <c r="A187" s="31" t="s">
        <v>174</v>
      </c>
      <c r="B187" s="31"/>
      <c r="C187" s="31"/>
      <c r="D187" s="31"/>
      <c r="E187" s="31"/>
      <c r="F187" s="6"/>
      <c r="G187" s="6"/>
      <c r="H187" s="6"/>
    </row>
    <row r="188" spans="1:8" ht="15.75" x14ac:dyDescent="0.25">
      <c r="A188" s="31" t="s">
        <v>175</v>
      </c>
      <c r="B188" s="31"/>
      <c r="C188" s="31"/>
      <c r="D188" s="31"/>
      <c r="E188" s="31"/>
      <c r="F188" s="6"/>
      <c r="G188" s="6"/>
      <c r="H188" s="6"/>
    </row>
    <row r="189" spans="1:8" ht="15.75" x14ac:dyDescent="0.25">
      <c r="A189" s="31" t="s">
        <v>176</v>
      </c>
      <c r="B189" s="31"/>
      <c r="C189" s="31"/>
      <c r="D189" s="31"/>
      <c r="E189" s="31"/>
      <c r="F189" s="6"/>
      <c r="G189" s="6"/>
      <c r="H189" s="6"/>
    </row>
    <row r="190" spans="1:8" ht="15.75" x14ac:dyDescent="0.25">
      <c r="A190" s="31" t="s">
        <v>177</v>
      </c>
      <c r="B190" s="31"/>
      <c r="C190" s="31"/>
      <c r="D190" s="31"/>
      <c r="E190" s="31"/>
      <c r="F190" s="6"/>
      <c r="G190" s="6"/>
      <c r="H190" s="6"/>
    </row>
    <row r="191" spans="1:8" ht="15.75" x14ac:dyDescent="0.25">
      <c r="A191" s="1"/>
      <c r="B191" s="2"/>
      <c r="C191" s="2"/>
      <c r="D191" s="3"/>
      <c r="E191" s="2"/>
      <c r="F191" s="6"/>
      <c r="G191" s="6"/>
      <c r="H191" s="6"/>
    </row>
    <row r="192" spans="1:8" ht="33.950000000000003" customHeight="1" x14ac:dyDescent="0.2">
      <c r="A192" s="2"/>
      <c r="B192" s="2"/>
      <c r="C192" s="2"/>
      <c r="D192" s="3"/>
      <c r="E192" s="2"/>
    </row>
    <row r="194" spans="1:4" ht="15.75" x14ac:dyDescent="0.25">
      <c r="A194" s="8" t="s">
        <v>84</v>
      </c>
    </row>
    <row r="195" spans="1:4" x14ac:dyDescent="0.2">
      <c r="B195" s="10"/>
      <c r="C195" s="10"/>
      <c r="D195" s="13" t="s">
        <v>0</v>
      </c>
    </row>
    <row r="196" spans="1:4" ht="8.1" customHeight="1" x14ac:dyDescent="0.2"/>
    <row r="197" spans="1:4" x14ac:dyDescent="0.2">
      <c r="A197" s="7" t="s">
        <v>53</v>
      </c>
      <c r="B197" s="6" t="s">
        <v>55</v>
      </c>
      <c r="C197" s="6"/>
      <c r="D197" s="27">
        <v>64.513300000000001</v>
      </c>
    </row>
    <row r="198" spans="1:4" x14ac:dyDescent="0.2">
      <c r="A198" s="7" t="s">
        <v>113</v>
      </c>
      <c r="B198" s="6">
        <v>644</v>
      </c>
      <c r="C198" s="6"/>
      <c r="D198" s="27">
        <v>12.6333</v>
      </c>
    </row>
    <row r="199" spans="1:4" x14ac:dyDescent="0.2">
      <c r="A199" s="7" t="s">
        <v>68</v>
      </c>
      <c r="D199" s="27">
        <v>5.7933000000000003</v>
      </c>
    </row>
    <row r="200" spans="1:4" x14ac:dyDescent="0.2">
      <c r="A200" s="7" t="s">
        <v>56</v>
      </c>
      <c r="B200" s="6">
        <v>650</v>
      </c>
      <c r="C200" s="6"/>
      <c r="D200" s="27">
        <v>33.090000000000003</v>
      </c>
    </row>
    <row r="201" spans="1:4" x14ac:dyDescent="0.2">
      <c r="A201" s="7" t="s">
        <v>57</v>
      </c>
      <c r="B201" s="6">
        <v>652</v>
      </c>
      <c r="C201" s="6"/>
      <c r="D201" s="27">
        <v>9</v>
      </c>
    </row>
    <row r="202" spans="1:4" x14ac:dyDescent="0.2">
      <c r="A202" s="7" t="s">
        <v>58</v>
      </c>
      <c r="B202" s="6">
        <v>655</v>
      </c>
      <c r="C202" s="6"/>
      <c r="D202" s="27">
        <v>2766.18</v>
      </c>
    </row>
    <row r="203" spans="1:4" x14ac:dyDescent="0.2">
      <c r="A203" s="7" t="s">
        <v>59</v>
      </c>
      <c r="B203" s="6">
        <v>657</v>
      </c>
      <c r="C203" s="6"/>
      <c r="D203" s="27">
        <v>13.863300000000001</v>
      </c>
    </row>
    <row r="204" spans="1:4" x14ac:dyDescent="0.2">
      <c r="A204" s="7" t="s">
        <v>60</v>
      </c>
      <c r="B204" s="6">
        <v>659</v>
      </c>
      <c r="C204" s="6"/>
      <c r="D204" s="27">
        <v>49.319599999999994</v>
      </c>
    </row>
    <row r="205" spans="1:4" x14ac:dyDescent="0.2">
      <c r="A205" s="7" t="s">
        <v>61</v>
      </c>
      <c r="B205" s="6">
        <v>670</v>
      </c>
      <c r="C205" s="6"/>
      <c r="D205" s="27">
        <v>1</v>
      </c>
    </row>
    <row r="206" spans="1:4" x14ac:dyDescent="0.2">
      <c r="A206" s="7" t="s">
        <v>62</v>
      </c>
      <c r="B206" s="6">
        <v>672</v>
      </c>
      <c r="C206" s="6"/>
      <c r="D206" s="27">
        <v>435.25</v>
      </c>
    </row>
    <row r="207" spans="1:4" x14ac:dyDescent="0.2">
      <c r="A207" s="7" t="s">
        <v>63</v>
      </c>
      <c r="B207" s="6" t="s">
        <v>64</v>
      </c>
      <c r="C207" s="6"/>
      <c r="D207" s="27">
        <v>1527.4924999999998</v>
      </c>
    </row>
    <row r="208" spans="1:4" x14ac:dyDescent="0.2">
      <c r="A208" s="7" t="s">
        <v>65</v>
      </c>
      <c r="B208" s="6" t="s">
        <v>66</v>
      </c>
      <c r="C208" s="6"/>
      <c r="D208" s="27">
        <v>2070.67</v>
      </c>
    </row>
    <row r="209" spans="1:4" x14ac:dyDescent="0.2">
      <c r="A209" s="7" t="s">
        <v>70</v>
      </c>
      <c r="B209" s="6">
        <v>644</v>
      </c>
      <c r="C209" s="6"/>
      <c r="D209" s="27">
        <v>11.173999999999998</v>
      </c>
    </row>
    <row r="210" spans="1:4" hidden="1" x14ac:dyDescent="0.2">
      <c r="A210" s="7" t="s">
        <v>67</v>
      </c>
      <c r="B210" s="6">
        <v>690</v>
      </c>
      <c r="C210" s="6"/>
      <c r="D210" s="27">
        <v>0</v>
      </c>
    </row>
    <row r="211" spans="1:4" x14ac:dyDescent="0.2">
      <c r="A211" s="7" t="s">
        <v>69</v>
      </c>
      <c r="B211" s="6">
        <v>686</v>
      </c>
      <c r="C211" s="6"/>
      <c r="D211" s="28">
        <v>11.030000000000001</v>
      </c>
    </row>
    <row r="212" spans="1:4" ht="24" customHeight="1" thickBot="1" x14ac:dyDescent="0.3">
      <c r="A212" s="11" t="s">
        <v>78</v>
      </c>
      <c r="B212" s="11"/>
      <c r="C212" s="11"/>
      <c r="D212" s="29">
        <f>SUM(D197:D211,D137:D181)</f>
        <v>15245.824500000001</v>
      </c>
    </row>
    <row r="213" spans="1:4" ht="32.1" customHeight="1" thickTop="1" thickBot="1" x14ac:dyDescent="0.3">
      <c r="A213" s="11" t="s">
        <v>79</v>
      </c>
      <c r="B213" s="11"/>
      <c r="C213" s="11"/>
      <c r="D213" s="29">
        <f>D212+D121</f>
        <v>38093.183900000004</v>
      </c>
    </row>
    <row r="214" spans="1:4" ht="15.75" thickTop="1" x14ac:dyDescent="0.2">
      <c r="D214" s="27"/>
    </row>
    <row r="234" spans="1:4" x14ac:dyDescent="0.2">
      <c r="A234" s="7" t="s">
        <v>157</v>
      </c>
    </row>
    <row r="236" spans="1:4" x14ac:dyDescent="0.2">
      <c r="A236" s="22" t="s">
        <v>162</v>
      </c>
      <c r="D236" s="7"/>
    </row>
    <row r="237" spans="1:4" x14ac:dyDescent="0.2">
      <c r="A237" s="22" t="s">
        <v>158</v>
      </c>
      <c r="D237" s="7"/>
    </row>
    <row r="238" spans="1:4" ht="18" customHeight="1" x14ac:dyDescent="0.2">
      <c r="A238" s="32" t="s">
        <v>159</v>
      </c>
      <c r="D238" s="7"/>
    </row>
    <row r="239" spans="1:4" x14ac:dyDescent="0.2">
      <c r="D239" s="7"/>
    </row>
    <row r="240" spans="1:4" x14ac:dyDescent="0.2">
      <c r="A240" s="10"/>
      <c r="B240" s="10"/>
      <c r="C240" s="10"/>
    </row>
    <row r="241" spans="1:3" ht="44.25" customHeight="1" x14ac:dyDescent="0.2">
      <c r="A241" s="10"/>
      <c r="B241" s="10"/>
      <c r="C241" s="10"/>
    </row>
    <row r="242" spans="1:3" x14ac:dyDescent="0.2">
      <c r="A242" s="10"/>
      <c r="B242" s="10"/>
      <c r="C242" s="10"/>
    </row>
    <row r="243" spans="1:3" x14ac:dyDescent="0.2">
      <c r="A243" s="7" t="str">
        <f>A60</f>
        <v>OSF</v>
      </c>
    </row>
    <row r="244" spans="1:3" x14ac:dyDescent="0.2">
      <c r="A244" s="26">
        <f>A184</f>
        <v>46029</v>
      </c>
    </row>
    <row r="245" spans="1:3" x14ac:dyDescent="0.2">
      <c r="A245" s="7" t="str">
        <f>A62</f>
        <v>AllPer26 FTE</v>
      </c>
    </row>
  </sheetData>
  <pageMargins left="1" right="0.25" top="0.25" bottom="0.5" header="0" footer="0.5"/>
  <pageSetup scale="75" orientation="portrait" r:id="rId1"/>
  <headerFooter alignWithMargins="0">
    <oddFooter xml:space="preserve">&amp;C- &amp;P -
</oddFooter>
  </headerFooter>
  <rowBreaks count="3" manualBreakCount="3">
    <brk id="62" max="16383" man="1"/>
    <brk id="125" max="16383" man="1"/>
    <brk id="1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allper</vt:lpstr>
      <vt:lpstr>allper!PAGE1</vt:lpstr>
      <vt:lpstr>allper!PAGE2</vt:lpstr>
      <vt:lpstr>allper!PAGE3</vt:lpstr>
      <vt:lpstr>allper!PAGE4</vt:lpstr>
      <vt:lpstr>allper!Print_Area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WVDE</dc:creator>
  <cp:lastModifiedBy>Lori Elliott</cp:lastModifiedBy>
  <cp:lastPrinted>2026-02-18T16:48:22Z</cp:lastPrinted>
  <dcterms:created xsi:type="dcterms:W3CDTF">2001-01-08T16:44:25Z</dcterms:created>
  <dcterms:modified xsi:type="dcterms:W3CDTF">2026-04-07T15:05:23Z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2022-12-09T13:10:51Z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6975403f-b3f4-47c1-ba13-28f5d0da35bc</vt:lpwstr>
  </property>
  <property fmtid="{D5CDD505-2E9C-101B-9397-08002B2CF9AE}" pid="8" name="MSIP_Label_460f4a70-4b6c-4bd4-a002-31edb9c00abe_ContentBits">
    <vt:lpwstr>0</vt:lpwstr>
  </property>
</Properties>
</file>