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FINANCE\WEBSITE FILES\School Finance Data\FY26\State Aid (PSSP)\"/>
    </mc:Choice>
  </mc:AlternateContent>
  <xr:revisionPtr revIDLastSave="0" documentId="13_ncr:1_{3B71549E-F34F-4316-B35D-03D5818AC129}" xr6:coauthVersionLast="47" xr6:coauthVersionMax="47" xr10:uidLastSave="{00000000-0000-0000-0000-000000000000}"/>
  <bookViews>
    <workbookView xWindow="28680" yWindow="-120" windowWidth="29040" windowHeight="15720" xr2:uid="{FFE54114-B6D1-432C-8CC8-434DCA1B8EF5}"/>
  </bookViews>
  <sheets>
    <sheet name="Retirement Alloc" sheetId="1" r:id="rId1"/>
    <sheet name="MCVC Retirement Alloc " sheetId="3" r:id="rId2"/>
    <sheet name="Charter School Alloc" sheetId="4" r:id="rId3"/>
    <sheet name="Unfunded Liability" sheetId="2" state="hidden" r:id="rId4"/>
  </sheets>
  <definedNames>
    <definedName name="PAGE1" localSheetId="2">'Charter School Alloc'!$A$1:$A$19</definedName>
    <definedName name="PAGE1" localSheetId="1">'MCVC Retirement Alloc '!$A$1:$O$67</definedName>
    <definedName name="PAGE1">'Retirement Alloc'!$A$1:$O$67</definedName>
    <definedName name="PAGE2" localSheetId="2">'Charter School Alloc'!$B$1:$B$19</definedName>
    <definedName name="PAGE2" localSheetId="1">'MCVC Retirement Alloc '!$L$1:$S$67</definedName>
    <definedName name="PAGE2">'Retirement Alloc'!$L$1:$U$67</definedName>
    <definedName name="_xlnm.Print_Area" localSheetId="2">'Charter School Alloc'!$A$1:$Q$19</definedName>
    <definedName name="_xlnm.Print_Area" localSheetId="1">'MCVC Retirement Alloc '!$A$1:$S$67</definedName>
    <definedName name="_xlnm.Print_Area" localSheetId="0">'Retirement Alloc'!$A$1:$AL$67</definedName>
    <definedName name="_xlnm.Print_Area" localSheetId="3">'Unfunded Liability'!$A$4:$I$65</definedName>
    <definedName name="_xlnm.Print_Titles" localSheetId="2">'Charter School Alloc'!$A:$A</definedName>
    <definedName name="_xlnm.Print_Titles" localSheetId="1">'MCVC Retirement Alloc '!$A:$A</definedName>
    <definedName name="_xlnm.Print_Titles" localSheetId="0">'Retirement Alloc'!$A:$A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2" l="1"/>
  <c r="E12" i="2"/>
  <c r="E13" i="2"/>
  <c r="E14" i="2"/>
  <c r="E15" i="2"/>
  <c r="E17" i="2"/>
  <c r="E18" i="2"/>
  <c r="E19" i="2"/>
  <c r="E20" i="2"/>
  <c r="E22" i="2"/>
  <c r="E23" i="2"/>
  <c r="E24" i="2"/>
  <c r="E25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7" i="2"/>
  <c r="E48" i="2"/>
  <c r="E49" i="2"/>
  <c r="E50" i="2"/>
  <c r="E51" i="2"/>
  <c r="E52" i="2"/>
  <c r="E53" i="2"/>
  <c r="E54" i="2"/>
  <c r="E55" i="2"/>
  <c r="E56" i="2"/>
  <c r="E57" i="2"/>
  <c r="E59" i="2"/>
  <c r="E60" i="2"/>
  <c r="E61" i="2"/>
  <c r="E62" i="2"/>
  <c r="E63" i="2"/>
  <c r="E64" i="2"/>
  <c r="A71" i="2"/>
  <c r="A70" i="2"/>
  <c r="C62" i="2"/>
  <c r="C56" i="2"/>
  <c r="C55" i="2"/>
  <c r="C57" i="2"/>
  <c r="C61" i="2"/>
  <c r="C35" i="2"/>
  <c r="C40" i="2" l="1"/>
  <c r="C39" i="2"/>
  <c r="C21" i="2"/>
  <c r="C19" i="2"/>
  <c r="C44" i="2"/>
  <c r="C43" i="2"/>
  <c r="C50" i="2"/>
  <c r="C59" i="2"/>
  <c r="C29" i="2"/>
  <c r="C31" i="2"/>
  <c r="C60" i="2"/>
  <c r="C33" i="2"/>
  <c r="C30" i="2"/>
  <c r="E26" i="2"/>
  <c r="C51" i="2"/>
  <c r="C18" i="2"/>
  <c r="C53" i="2"/>
  <c r="C34" i="2"/>
  <c r="C49" i="2"/>
  <c r="C54" i="2"/>
  <c r="C36" i="2"/>
  <c r="C42" i="2"/>
  <c r="E21" i="2"/>
  <c r="C63" i="2"/>
  <c r="C52" i="2"/>
  <c r="C64" i="2"/>
  <c r="C47" i="2"/>
  <c r="C37" i="2"/>
  <c r="C41" i="2" l="1"/>
  <c r="C38" i="2"/>
  <c r="C17" i="2"/>
  <c r="C32" i="2"/>
  <c r="C25" i="2"/>
  <c r="C28" i="2"/>
  <c r="C12" i="2"/>
  <c r="C48" i="2"/>
  <c r="C13" i="2"/>
  <c r="E58" i="2"/>
  <c r="C20" i="2"/>
  <c r="C22" i="2"/>
  <c r="C58" i="2"/>
  <c r="C26" i="2"/>
  <c r="C14" i="2"/>
  <c r="C24" i="2"/>
  <c r="C45" i="2"/>
  <c r="C23" i="2"/>
  <c r="C15" i="2" l="1"/>
  <c r="E27" i="2"/>
  <c r="C27" i="2"/>
  <c r="C46" i="2"/>
  <c r="E46" i="2"/>
  <c r="C16" i="2" l="1"/>
  <c r="C10" i="2"/>
  <c r="E11" i="2"/>
  <c r="E16" i="2"/>
  <c r="E65" i="2" l="1"/>
  <c r="C11" i="2" l="1"/>
  <c r="C65" i="2" l="1"/>
  <c r="G70" i="2" l="1"/>
  <c r="C69" i="2"/>
  <c r="E70" i="2" s="1"/>
  <c r="C70" i="2" l="1"/>
  <c r="G19" i="2" s="1"/>
  <c r="I11" i="2"/>
  <c r="I16" i="2"/>
  <c r="I13" i="2"/>
  <c r="I41" i="2"/>
  <c r="I19" i="2"/>
  <c r="I24" i="2"/>
  <c r="I10" i="2"/>
  <c r="I59" i="2"/>
  <c r="I25" i="2"/>
  <c r="I31" i="2"/>
  <c r="I40" i="2"/>
  <c r="I21" i="2"/>
  <c r="I23" i="2"/>
  <c r="I63" i="2"/>
  <c r="I50" i="2"/>
  <c r="I29" i="2"/>
  <c r="I49" i="2"/>
  <c r="I45" i="2"/>
  <c r="I37" i="2"/>
  <c r="I52" i="2"/>
  <c r="I12" i="2"/>
  <c r="I55" i="2"/>
  <c r="I28" i="2"/>
  <c r="I42" i="2"/>
  <c r="I35" i="2"/>
  <c r="I61" i="2"/>
  <c r="I43" i="2"/>
  <c r="I27" i="2"/>
  <c r="I32" i="2"/>
  <c r="I18" i="2"/>
  <c r="I33" i="2"/>
  <c r="I44" i="2"/>
  <c r="I14" i="2"/>
  <c r="I26" i="2"/>
  <c r="I51" i="2"/>
  <c r="I58" i="2"/>
  <c r="I38" i="2"/>
  <c r="I15" i="2"/>
  <c r="I62" i="2"/>
  <c r="I20" i="2"/>
  <c r="I46" i="2"/>
  <c r="I64" i="2"/>
  <c r="I47" i="2"/>
  <c r="I54" i="2"/>
  <c r="I39" i="2"/>
  <c r="I57" i="2"/>
  <c r="I56" i="2"/>
  <c r="I60" i="2"/>
  <c r="I22" i="2"/>
  <c r="I17" i="2"/>
  <c r="I53" i="2"/>
  <c r="I36" i="2"/>
  <c r="I48" i="2"/>
  <c r="I30" i="2"/>
  <c r="I34" i="2"/>
  <c r="G55" i="2" l="1"/>
  <c r="G51" i="2"/>
  <c r="G47" i="2"/>
  <c r="G42" i="2"/>
  <c r="G14" i="2"/>
  <c r="G10" i="2"/>
  <c r="G15" i="2"/>
  <c r="G16" i="2"/>
  <c r="G34" i="2"/>
  <c r="G43" i="2"/>
  <c r="G50" i="2"/>
  <c r="G26" i="2"/>
  <c r="G38" i="2"/>
  <c r="G20" i="2"/>
  <c r="G56" i="2"/>
  <c r="G17" i="2"/>
  <c r="G28" i="2"/>
  <c r="G57" i="2"/>
  <c r="G61" i="2"/>
  <c r="G63" i="2"/>
  <c r="G52" i="2"/>
  <c r="G59" i="2"/>
  <c r="G58" i="2"/>
  <c r="G31" i="2"/>
  <c r="G12" i="2"/>
  <c r="G18" i="2"/>
  <c r="G53" i="2"/>
  <c r="G25" i="2"/>
  <c r="G33" i="2"/>
  <c r="G32" i="2"/>
  <c r="G60" i="2"/>
  <c r="G24" i="2"/>
  <c r="G35" i="2"/>
  <c r="G46" i="2"/>
  <c r="G11" i="2"/>
  <c r="G23" i="2"/>
  <c r="G49" i="2"/>
  <c r="G36" i="2"/>
  <c r="G39" i="2"/>
  <c r="G21" i="2"/>
  <c r="G62" i="2"/>
  <c r="G54" i="2"/>
  <c r="G22" i="2"/>
  <c r="G64" i="2"/>
  <c r="G29" i="2"/>
  <c r="G37" i="2"/>
  <c r="G13" i="2"/>
  <c r="G45" i="2"/>
  <c r="G41" i="2"/>
  <c r="G40" i="2"/>
  <c r="G30" i="2"/>
  <c r="G44" i="2"/>
  <c r="G48" i="2"/>
  <c r="G27" i="2"/>
  <c r="I65" i="2"/>
  <c r="G65" i="2" l="1"/>
  <c r="I7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Lori Elliott</author>
  </authors>
  <commentList>
    <comment ref="AL28" authorId="0" shapeId="0" xr:uid="{67EDFD57-F78A-4402-B5C0-4381284C527E}">
      <text>
        <r>
          <rPr>
            <b/>
            <sz val="9"/>
            <color indexed="81"/>
            <rFont val="Tahoma"/>
            <family val="2"/>
          </rPr>
          <t>Lori Elliott:</t>
        </r>
        <r>
          <rPr>
            <sz val="9"/>
            <color indexed="81"/>
            <rFont val="Tahoma"/>
            <family val="2"/>
          </rPr>
          <t xml:space="preserve">
rounding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G70" authorId="0" shapeId="0" xr:uid="{774B2750-CAB3-4A9B-9375-4F2366A4D2EC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Retirement request from Pcomps less current amount</t>
        </r>
      </text>
    </comment>
  </commentList>
</comments>
</file>

<file path=xl/sharedStrings.xml><?xml version="1.0" encoding="utf-8"?>
<sst xmlns="http://schemas.openxmlformats.org/spreadsheetml/2006/main" count="484" uniqueCount="149">
  <si>
    <t>COUNTY BOARDS OF EDUCATION</t>
  </si>
  <si>
    <t>County</t>
  </si>
  <si>
    <t>Total</t>
  </si>
  <si>
    <t>Supplement</t>
  </si>
  <si>
    <t>MCVC Total</t>
  </si>
  <si>
    <t>Total Amount</t>
  </si>
  <si>
    <t>Employer's</t>
  </si>
  <si>
    <t>Retirement</t>
  </si>
  <si>
    <t>Upon Which</t>
  </si>
  <si>
    <t>Average</t>
  </si>
  <si>
    <t>Allocation</t>
  </si>
  <si>
    <t>Professional</t>
  </si>
  <si>
    <t>Service</t>
  </si>
  <si>
    <t>Retirement Based</t>
  </si>
  <si>
    <t>Contribution</t>
  </si>
  <si>
    <t>For Budgeting</t>
  </si>
  <si>
    <t>Educators</t>
  </si>
  <si>
    <t>Co. Supplement</t>
  </si>
  <si>
    <t>Prof. Educators</t>
  </si>
  <si>
    <t>Service Personnel</t>
  </si>
  <si>
    <t>Allocated</t>
  </si>
  <si>
    <t>Rate</t>
  </si>
  <si>
    <t>Purposes</t>
  </si>
  <si>
    <t>Barbour</t>
  </si>
  <si>
    <t>Berkeley</t>
  </si>
  <si>
    <t>Boone</t>
  </si>
  <si>
    <t>Braxton</t>
  </si>
  <si>
    <t>Brooke</t>
  </si>
  <si>
    <t>Cabell</t>
  </si>
  <si>
    <t>Calhoun</t>
  </si>
  <si>
    <t>Clay</t>
  </si>
  <si>
    <t>Doddridge</t>
  </si>
  <si>
    <t>Fayette</t>
  </si>
  <si>
    <t>Gilmer</t>
  </si>
  <si>
    <t>Grant</t>
  </si>
  <si>
    <t>Greenbrier</t>
  </si>
  <si>
    <t>Hampshire</t>
  </si>
  <si>
    <t>Hancock</t>
  </si>
  <si>
    <t>Hardy</t>
  </si>
  <si>
    <t>Harrison</t>
  </si>
  <si>
    <t>Jackson</t>
  </si>
  <si>
    <t>Jefferson</t>
  </si>
  <si>
    <t>Kanawha</t>
  </si>
  <si>
    <t>Lewis</t>
  </si>
  <si>
    <t>Lincoln</t>
  </si>
  <si>
    <t>Logan</t>
  </si>
  <si>
    <t>Marion</t>
  </si>
  <si>
    <t>Marshall</t>
  </si>
  <si>
    <t>Mason</t>
  </si>
  <si>
    <t>Mercer</t>
  </si>
  <si>
    <t>Mineral</t>
  </si>
  <si>
    <t>Mingo</t>
  </si>
  <si>
    <t>Monongalia</t>
  </si>
  <si>
    <t>Monroe</t>
  </si>
  <si>
    <t>Morgan</t>
  </si>
  <si>
    <t>McDowell</t>
  </si>
  <si>
    <t>Nicholas</t>
  </si>
  <si>
    <t>Ohio</t>
  </si>
  <si>
    <t>Pendleton</t>
  </si>
  <si>
    <t>Pleasants</t>
  </si>
  <si>
    <t>Pocahontas</t>
  </si>
  <si>
    <t>Preston</t>
  </si>
  <si>
    <t>Putnam</t>
  </si>
  <si>
    <t>Raleigh</t>
  </si>
  <si>
    <t>Randolph</t>
  </si>
  <si>
    <t>Ritchie</t>
  </si>
  <si>
    <t>Roane</t>
  </si>
  <si>
    <t>Summers</t>
  </si>
  <si>
    <t>Taylor</t>
  </si>
  <si>
    <t>Tucker</t>
  </si>
  <si>
    <t>Tyler</t>
  </si>
  <si>
    <t>Upshur</t>
  </si>
  <si>
    <t>Wayne</t>
  </si>
  <si>
    <t>Webster</t>
  </si>
  <si>
    <t>Wetzel</t>
  </si>
  <si>
    <t>Wirt</t>
  </si>
  <si>
    <t>Wood</t>
  </si>
  <si>
    <t>Wyoming</t>
  </si>
  <si>
    <t>Required Equity</t>
  </si>
  <si>
    <t>In Excess Of</t>
  </si>
  <si>
    <t>Step 1</t>
  </si>
  <si>
    <t>Salary Allowance</t>
  </si>
  <si>
    <t>(Basic &amp; Equity)</t>
  </si>
  <si>
    <t>1984 Co.</t>
  </si>
  <si>
    <t>Excluding MCVCs</t>
  </si>
  <si>
    <t>Step 2</t>
  </si>
  <si>
    <t>OSF</t>
  </si>
  <si>
    <t>Step 5</t>
  </si>
  <si>
    <t>Support Pers.</t>
  </si>
  <si>
    <t>Prof Student</t>
  </si>
  <si>
    <t>Upon which</t>
  </si>
  <si>
    <t>Total Pers.</t>
  </si>
  <si>
    <t>Service Pers</t>
  </si>
  <si>
    <t>Personnel</t>
  </si>
  <si>
    <t>Prof. Student</t>
  </si>
  <si>
    <t>Co Bds.</t>
  </si>
  <si>
    <t>Monthly</t>
  </si>
  <si>
    <t>Annual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</si>
  <si>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</si>
  <si>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</si>
  <si>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</si>
  <si>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</si>
  <si>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</si>
  <si>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</si>
  <si>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</si>
  <si>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</si>
  <si>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</si>
  <si>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</si>
  <si>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</si>
  <si>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</si>
  <si>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MCVC</t>
  </si>
  <si>
    <t>Retire Allocation</t>
  </si>
  <si>
    <t>Estimated.</t>
  </si>
  <si>
    <t>Remainder for</t>
  </si>
  <si>
    <t>Current Cost</t>
  </si>
  <si>
    <t>Unfunded Liability</t>
  </si>
  <si>
    <t>for Budgeting</t>
  </si>
  <si>
    <t>Est. Current Cost</t>
  </si>
  <si>
    <t>Rounding</t>
  </si>
  <si>
    <t>PRELIMINARY RETIREMENT ALLOCATION FOR BUDGETING PURPOSES</t>
  </si>
  <si>
    <t>Link to funding request</t>
  </si>
  <si>
    <t>FOR THE 2017-18 YEAR</t>
  </si>
  <si>
    <t>.</t>
  </si>
  <si>
    <t>Charter School</t>
  </si>
  <si>
    <t>Charter Schools</t>
  </si>
  <si>
    <t>Eastern Panhandle Prepatory Academy</t>
  </si>
  <si>
    <t>Virtual Prepatory Academy</t>
  </si>
  <si>
    <t>West Virginia Academy</t>
  </si>
  <si>
    <t>West Virginia Virtual Academy</t>
  </si>
  <si>
    <t>Public Charter</t>
  </si>
  <si>
    <t>School Allocation</t>
  </si>
  <si>
    <t>Purposes Co Bds</t>
  </si>
  <si>
    <t>Net of Charters</t>
  </si>
  <si>
    <t>WIN Academy</t>
  </si>
  <si>
    <t>Retirement - Budget - Final 25</t>
  </si>
  <si>
    <t>Clarksburg Classical Academy</t>
  </si>
  <si>
    <t>Amount Paid</t>
  </si>
  <si>
    <t>Through</t>
  </si>
  <si>
    <t xml:space="preserve">Remaining </t>
  </si>
  <si>
    <t>To Be Paid</t>
  </si>
  <si>
    <t>Remaining</t>
  </si>
  <si>
    <t>Amount to be Paid</t>
  </si>
  <si>
    <t>Wisdom Academy</t>
  </si>
  <si>
    <t>Retirement - Budget - Final 26</t>
  </si>
  <si>
    <t>County Boards of Education</t>
  </si>
  <si>
    <t>Final Retirement Allocation for Budgeting Purposes</t>
  </si>
  <si>
    <t>For the 2025-26 year</t>
  </si>
  <si>
    <t>Multi-County Vocational Center</t>
  </si>
  <si>
    <t>Public Charter Schools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</si>
</sst>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3" formatCode="_(* #,##0.00_);_(* \(#,##0.00\);_(* &quot;-&quot;??_);_(@_)"/>
    <numFmt numFmtId="164" formatCode="General_);[Red]\-General_)"/>
    <numFmt numFmtId="165" formatCode="0.00%;[Red]\-0.00%"/>
    <numFmt numFmtId="167" formatCode="mm/dd/yy"/>
    <numFmt numFmtId="168" formatCode="_(* #,##0_);_(* \(#,##0\);_(* &quot;-&quot;??_);_(@_)"/>
    <numFmt numFmtId="171" formatCode="_(* #,##0.000000_);_(* \(#,##0.000000\);_(* &quot;-&quot;??_);_(@_)"/>
    <numFmt numFmtId="172" formatCode="_(* #,##0.0000000_);_(* \(#,##0.0000000\);_(* &quot;-&quot;??_);_(@_)"/>
  </numFmts>
  <fonts count="11" x14ac:knownFonts="1">
    <font>
      <sz val="12"/>
      <name val="Arial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2"/>
      <color indexed="8"/>
      <name val="Arial"/>
      <family val="3"/>
    </font>
    <font>
      <sz val="12"/>
      <name val="Arial"/>
      <family val="2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medium">
        <color theme="1"/>
      </bottom>
      <diagonal/>
    </border>
    <border>
      <left/>
      <right/>
      <top style="thin">
        <color theme="1"/>
      </top>
      <bottom style="double">
        <color theme="1"/>
      </bottom>
      <diagonal/>
    </border>
  </borders>
  <cellStyleXfs count="3">
    <xf numFmtId="37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">
    <xf numFmtId="37" fontId="0" fillId="0" borderId="0" xfId="0"/>
    <xf numFmtId="164" fontId="3" fillId="0" borderId="0" xfId="0" applyNumberFormat="1" applyFont="1" applyAlignment="1">
      <alignment horizontal="centerContinuous"/>
    </xf>
    <xf numFmtId="164" fontId="3" fillId="0" borderId="0" xfId="0" applyNumberFormat="1" applyFont="1"/>
    <xf numFmtId="3" fontId="3" fillId="0" borderId="0" xfId="0" applyNumberFormat="1" applyFont="1" applyAlignment="1">
      <alignment horizontal="centerContinuous"/>
    </xf>
    <xf numFmtId="37" fontId="7" fillId="0" borderId="0" xfId="0" applyFont="1"/>
    <xf numFmtId="164" fontId="5" fillId="0" borderId="0" xfId="0" applyNumberFormat="1" applyFont="1"/>
    <xf numFmtId="164" fontId="4" fillId="0" borderId="0" xfId="0" applyNumberFormat="1" applyFont="1"/>
    <xf numFmtId="3" fontId="4" fillId="0" borderId="0" xfId="0" applyNumberFormat="1" applyFont="1"/>
    <xf numFmtId="3" fontId="4" fillId="0" borderId="0" xfId="0" applyNumberFormat="1" applyFont="1" applyAlignment="1">
      <alignment horizontal="center"/>
    </xf>
    <xf numFmtId="164" fontId="4" fillId="0" borderId="0" xfId="0" applyNumberFormat="1" applyFont="1" applyProtection="1">
      <protection locked="0"/>
    </xf>
    <xf numFmtId="164" fontId="4" fillId="0" borderId="1" xfId="0" applyNumberFormat="1" applyFont="1" applyBorder="1" applyProtection="1">
      <protection locked="0"/>
    </xf>
    <xf numFmtId="164" fontId="4" fillId="0" borderId="1" xfId="0" applyNumberFormat="1" applyFont="1" applyBorder="1"/>
    <xf numFmtId="3" fontId="4" fillId="0" borderId="1" xfId="0" applyNumberFormat="1" applyFont="1" applyBorder="1" applyAlignment="1">
      <alignment horizontal="center"/>
    </xf>
    <xf numFmtId="41" fontId="4" fillId="0" borderId="0" xfId="0" applyNumberFormat="1" applyFont="1"/>
    <xf numFmtId="41" fontId="5" fillId="0" borderId="2" xfId="0" applyNumberFormat="1" applyFont="1" applyBorder="1" applyAlignment="1">
      <alignment horizontal="right"/>
    </xf>
    <xf numFmtId="164" fontId="4" fillId="0" borderId="3" xfId="0" applyNumberFormat="1" applyFont="1" applyBorder="1" applyProtection="1">
      <protection locked="0"/>
    </xf>
    <xf numFmtId="164" fontId="4" fillId="0" borderId="2" xfId="0" applyNumberFormat="1" applyFont="1" applyBorder="1" applyProtection="1">
      <protection locked="0"/>
    </xf>
    <xf numFmtId="3" fontId="4" fillId="0" borderId="2" xfId="0" applyNumberFormat="1" applyFont="1" applyBorder="1"/>
    <xf numFmtId="164" fontId="3" fillId="0" borderId="0" xfId="0" applyNumberFormat="1" applyFont="1" applyAlignment="1">
      <alignment horizontal="left"/>
    </xf>
    <xf numFmtId="37" fontId="1" fillId="0" borderId="0" xfId="0" applyFont="1"/>
    <xf numFmtId="37" fontId="8" fillId="0" borderId="0" xfId="0" applyFont="1"/>
    <xf numFmtId="167" fontId="8" fillId="0" borderId="0" xfId="0" applyNumberFormat="1" applyFont="1" applyAlignment="1">
      <alignment horizontal="left"/>
    </xf>
    <xf numFmtId="37" fontId="8" fillId="0" borderId="0" xfId="0" quotePrefix="1" applyFont="1" applyAlignment="1">
      <alignment horizontal="left"/>
    </xf>
    <xf numFmtId="10" fontId="4" fillId="0" borderId="5" xfId="0" applyNumberFormat="1" applyFont="1" applyBorder="1" applyAlignment="1">
      <alignment horizontal="center"/>
    </xf>
    <xf numFmtId="43" fontId="4" fillId="0" borderId="0" xfId="1" applyFont="1" applyFill="1" applyProtection="1"/>
    <xf numFmtId="3" fontId="4" fillId="0" borderId="6" xfId="0" applyNumberFormat="1" applyFont="1" applyBorder="1"/>
    <xf numFmtId="41" fontId="1" fillId="0" borderId="6" xfId="0" applyNumberFormat="1" applyFont="1" applyBorder="1" applyAlignment="1">
      <alignment horizontal="right"/>
    </xf>
    <xf numFmtId="10" fontId="4" fillId="0" borderId="0" xfId="2" applyNumberFormat="1" applyFont="1" applyFill="1" applyProtection="1"/>
    <xf numFmtId="168" fontId="4" fillId="0" borderId="0" xfId="1" applyNumberFormat="1" applyFont="1" applyFill="1" applyProtection="1"/>
    <xf numFmtId="3" fontId="1" fillId="0" borderId="0" xfId="0" applyNumberFormat="1" applyFont="1"/>
    <xf numFmtId="164" fontId="0" fillId="0" borderId="0" xfId="0" applyNumberFormat="1"/>
    <xf numFmtId="3" fontId="3" fillId="2" borderId="0" xfId="0" applyNumberFormat="1" applyFont="1" applyFill="1" applyAlignment="1">
      <alignment horizontal="centerContinuous"/>
    </xf>
    <xf numFmtId="3" fontId="4" fillId="2" borderId="0" xfId="0" applyNumberFormat="1" applyFont="1" applyFill="1" applyAlignment="1">
      <alignment horizontal="center"/>
    </xf>
    <xf numFmtId="3" fontId="4" fillId="2" borderId="1" xfId="0" applyNumberFormat="1" applyFont="1" applyFill="1" applyBorder="1" applyAlignment="1">
      <alignment horizontal="center"/>
    </xf>
    <xf numFmtId="3" fontId="4" fillId="2" borderId="0" xfId="0" applyNumberFormat="1" applyFont="1" applyFill="1"/>
    <xf numFmtId="3" fontId="4" fillId="2" borderId="6" xfId="0" applyNumberFormat="1" applyFont="1" applyFill="1" applyBorder="1"/>
    <xf numFmtId="41" fontId="4" fillId="2" borderId="0" xfId="0" applyNumberFormat="1" applyFont="1" applyFill="1" applyAlignment="1">
      <alignment horizontal="center"/>
    </xf>
    <xf numFmtId="164" fontId="3" fillId="3" borderId="0" xfId="0" applyNumberFormat="1" applyFont="1" applyFill="1"/>
    <xf numFmtId="3" fontId="4" fillId="3" borderId="0" xfId="0" applyNumberFormat="1" applyFont="1" applyFill="1" applyAlignment="1">
      <alignment horizontal="center"/>
    </xf>
    <xf numFmtId="164" fontId="4" fillId="3" borderId="1" xfId="0" applyNumberFormat="1" applyFont="1" applyFill="1" applyBorder="1" applyAlignment="1">
      <alignment horizontal="center"/>
    </xf>
    <xf numFmtId="3" fontId="4" fillId="3" borderId="0" xfId="0" applyNumberFormat="1" applyFont="1" applyFill="1"/>
    <xf numFmtId="3" fontId="4" fillId="3" borderId="6" xfId="0" applyNumberFormat="1" applyFont="1" applyFill="1" applyBorder="1"/>
    <xf numFmtId="41" fontId="4" fillId="3" borderId="0" xfId="0" applyNumberFormat="1" applyFont="1" applyFill="1" applyAlignment="1">
      <alignment horizontal="center"/>
    </xf>
    <xf numFmtId="43" fontId="0" fillId="0" borderId="0" xfId="1" applyFont="1"/>
    <xf numFmtId="41" fontId="3" fillId="0" borderId="0" xfId="0" applyNumberFormat="1" applyFont="1" applyAlignment="1">
      <alignment horizontal="centerContinuous"/>
    </xf>
    <xf numFmtId="41" fontId="4" fillId="0" borderId="0" xfId="0" applyNumberFormat="1" applyFont="1" applyAlignment="1">
      <alignment horizontal="center"/>
    </xf>
    <xf numFmtId="41" fontId="4" fillId="0" borderId="1" xfId="0" applyNumberFormat="1" applyFont="1" applyBorder="1" applyAlignment="1">
      <alignment horizontal="center"/>
    </xf>
    <xf numFmtId="41" fontId="7" fillId="0" borderId="0" xfId="0" applyNumberFormat="1" applyFont="1"/>
    <xf numFmtId="3" fontId="4" fillId="0" borderId="3" xfId="0" applyNumberFormat="1" applyFont="1" applyBorder="1"/>
    <xf numFmtId="41" fontId="4" fillId="0" borderId="2" xfId="0" applyNumberFormat="1" applyFont="1" applyBorder="1" applyProtection="1">
      <protection locked="0"/>
    </xf>
    <xf numFmtId="168" fontId="3" fillId="0" borderId="0" xfId="1" applyNumberFormat="1" applyFont="1" applyFill="1" applyProtection="1"/>
    <xf numFmtId="168" fontId="1" fillId="0" borderId="0" xfId="1" applyNumberFormat="1" applyFont="1" applyFill="1"/>
    <xf numFmtId="165" fontId="4" fillId="0" borderId="0" xfId="0" applyNumberFormat="1" applyFont="1"/>
    <xf numFmtId="3" fontId="3" fillId="0" borderId="0" xfId="0" applyNumberFormat="1" applyFont="1" applyAlignment="1">
      <alignment horizontal="center"/>
    </xf>
    <xf numFmtId="41" fontId="4" fillId="0" borderId="0" xfId="0" quotePrefix="1" applyNumberFormat="1" applyFont="1" applyAlignment="1">
      <alignment horizontal="center"/>
    </xf>
    <xf numFmtId="41" fontId="5" fillId="0" borderId="0" xfId="0" applyNumberFormat="1" applyFont="1" applyAlignment="1">
      <alignment horizontal="center"/>
    </xf>
    <xf numFmtId="41" fontId="1" fillId="0" borderId="0" xfId="0" applyNumberFormat="1" applyFont="1" applyAlignment="1">
      <alignment horizontal="center"/>
    </xf>
    <xf numFmtId="37" fontId="1" fillId="0" borderId="0" xfId="0" applyFont="1" applyAlignment="1">
      <alignment horizontal="center"/>
    </xf>
    <xf numFmtId="41" fontId="5" fillId="0" borderId="1" xfId="0" applyNumberFormat="1" applyFont="1" applyBorder="1" applyAlignment="1">
      <alignment horizontal="center"/>
    </xf>
    <xf numFmtId="41" fontId="1" fillId="0" borderId="1" xfId="0" applyNumberFormat="1" applyFont="1" applyBorder="1" applyAlignment="1">
      <alignment horizontal="center"/>
    </xf>
    <xf numFmtId="41" fontId="4" fillId="0" borderId="1" xfId="0" quotePrefix="1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10" fontId="4" fillId="0" borderId="5" xfId="2" applyNumberFormat="1" applyFont="1" applyFill="1" applyBorder="1" applyAlignment="1" applyProtection="1">
      <alignment horizontal="center"/>
    </xf>
    <xf numFmtId="37" fontId="5" fillId="0" borderId="0" xfId="0" applyFont="1" applyAlignment="1">
      <alignment horizontal="right"/>
    </xf>
    <xf numFmtId="41" fontId="6" fillId="0" borderId="0" xfId="0" applyNumberFormat="1" applyFont="1" applyProtection="1">
      <protection locked="0"/>
    </xf>
    <xf numFmtId="168" fontId="6" fillId="0" borderId="0" xfId="0" applyNumberFormat="1" applyFont="1" applyProtection="1">
      <protection locked="0"/>
    </xf>
    <xf numFmtId="43" fontId="5" fillId="0" borderId="0" xfId="1" applyFont="1" applyFill="1" applyAlignment="1" applyProtection="1">
      <alignment horizontal="right"/>
    </xf>
    <xf numFmtId="37" fontId="5" fillId="0" borderId="2" xfId="0" applyFont="1" applyBorder="1" applyAlignment="1">
      <alignment horizontal="right"/>
    </xf>
    <xf numFmtId="168" fontId="5" fillId="0" borderId="2" xfId="0" applyNumberFormat="1" applyFont="1" applyBorder="1" applyAlignment="1">
      <alignment horizontal="right"/>
    </xf>
    <xf numFmtId="3" fontId="4" fillId="0" borderId="4" xfId="0" applyNumberFormat="1" applyFont="1" applyBorder="1"/>
    <xf numFmtId="41" fontId="2" fillId="0" borderId="2" xfId="0" applyNumberFormat="1" applyFont="1" applyBorder="1" applyAlignment="1">
      <alignment horizontal="right"/>
    </xf>
    <xf numFmtId="41" fontId="0" fillId="0" borderId="0" xfId="0" applyNumberFormat="1"/>
    <xf numFmtId="172" fontId="4" fillId="0" borderId="0" xfId="1" applyNumberFormat="1" applyFont="1" applyFill="1" applyProtection="1"/>
    <xf numFmtId="171" fontId="4" fillId="0" borderId="0" xfId="1" applyNumberFormat="1" applyFont="1" applyFill="1" applyProtection="1"/>
    <xf numFmtId="37" fontId="2" fillId="0" borderId="0" xfId="0" applyFont="1"/>
    <xf numFmtId="41" fontId="5" fillId="0" borderId="0" xfId="0" applyNumberFormat="1" applyFont="1" applyAlignment="1">
      <alignment horizontal="right"/>
    </xf>
    <xf numFmtId="41" fontId="5" fillId="0" borderId="0" xfId="1" applyNumberFormat="1" applyFont="1" applyFill="1" applyAlignment="1" applyProtection="1">
      <alignment horizontal="right"/>
    </xf>
    <xf numFmtId="37" fontId="5" fillId="0" borderId="0" xfId="0" applyFont="1"/>
    <xf numFmtId="10" fontId="4" fillId="0" borderId="2" xfId="0" applyNumberFormat="1" applyFont="1" applyBorder="1"/>
    <xf numFmtId="43" fontId="0" fillId="0" borderId="0" xfId="0" applyNumberFormat="1"/>
    <xf numFmtId="3" fontId="7" fillId="0" borderId="0" xfId="0" applyNumberFormat="1" applyFont="1"/>
    <xf numFmtId="164" fontId="1" fillId="0" borderId="0" xfId="0" applyNumberFormat="1" applyFont="1"/>
    <xf numFmtId="41" fontId="1" fillId="0" borderId="2" xfId="0" applyNumberFormat="1" applyFont="1" applyBorder="1" applyAlignment="1">
      <alignment horizontal="right"/>
    </xf>
    <xf numFmtId="43" fontId="4" fillId="0" borderId="0" xfId="1" applyFont="1" applyFill="1"/>
    <xf numFmtId="10" fontId="5" fillId="0" borderId="2" xfId="2" applyNumberFormat="1" applyFont="1" applyFill="1" applyBorder="1" applyAlignment="1" applyProtection="1">
      <alignment horizontal="right"/>
    </xf>
    <xf numFmtId="41" fontId="1" fillId="0" borderId="0" xfId="0" applyNumberFormat="1" applyFont="1"/>
    <xf numFmtId="41" fontId="4" fillId="0" borderId="0" xfId="0" quotePrefix="1" applyNumberFormat="1" applyFont="1" applyAlignment="1"/>
    <xf numFmtId="41" fontId="4" fillId="0" borderId="0" xfId="0" applyNumberFormat="1" applyFont="1" applyAlignment="1"/>
    <xf numFmtId="0" fontId="1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NumberFormat="1" applyFont="1" applyAlignment="1">
      <alignment horizontal="center"/>
    </xf>
    <xf numFmtId="0" fontId="4" fillId="0" borderId="0" xfId="0" quotePrefix="1" applyNumberFormat="1" applyFont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4" fillId="0" borderId="1" xfId="0" applyNumberFormat="1" applyFont="1" applyBorder="1" applyProtection="1">
      <protection locked="0"/>
    </xf>
    <xf numFmtId="0" fontId="4" fillId="0" borderId="0" xfId="0" applyNumberFormat="1" applyFont="1" applyProtection="1">
      <protection locked="0"/>
    </xf>
    <xf numFmtId="0" fontId="4" fillId="0" borderId="3" xfId="0" applyNumberFormat="1" applyFont="1" applyBorder="1" applyProtection="1">
      <protection locked="0"/>
    </xf>
    <xf numFmtId="0" fontId="4" fillId="0" borderId="2" xfId="0" applyNumberFormat="1" applyFont="1" applyBorder="1" applyProtection="1">
      <protection locked="0"/>
    </xf>
    <xf numFmtId="0" fontId="4" fillId="0" borderId="0" xfId="0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8BB59-B523-4F1D-9549-AEE55E0B90F0}">
  <sheetPr transitionEvaluation="1"/>
  <dimension ref="A1:GG86"/>
  <sheetViews>
    <sheetView tabSelected="1" defaultGridColor="0" view="pageBreakPreview" colorId="22" zoomScale="87" zoomScaleNormal="87" zoomScaleSheetLayoutView="87" workbookViewId="0">
      <pane xSplit="1" ySplit="8" topLeftCell="B9" activePane="bottomRight" state="frozen"/>
      <selection activeCell="I13" sqref="I13"/>
      <selection pane="topRight" activeCell="I13" sqref="I13"/>
      <selection pane="bottomLeft" activeCell="I13" sqref="I13"/>
      <selection pane="bottomRight" activeCell="A17" sqref="A17"/>
    </sheetView>
  </sheetViews>
  <sheetFormatPr defaultColWidth="10.44140625" defaultRowHeight="15.75" x14ac:dyDescent="0.25"/>
  <cols>
    <col min="1" max="1" width="48.109375" style="4" bestFit="1" customWidth="1"/>
    <col min="2" max="2" width="14.6640625" style="4" bestFit="1" customWidth="1"/>
    <col min="3" max="3" width="14.77734375" style="47" bestFit="1" customWidth="1"/>
    <col min="4" max="4" width="15.21875" style="47" bestFit="1" customWidth="1"/>
    <col min="5" max="6" width="16.6640625" style="47" bestFit="1" customWidth="1"/>
    <col min="7" max="7" width="14.6640625" style="47" bestFit="1" customWidth="1"/>
    <col min="8" max="8" width="11.77734375" style="47" bestFit="1" customWidth="1"/>
    <col min="9" max="11" width="17" style="47" bestFit="1" customWidth="1"/>
    <col min="12" max="12" width="14.6640625" style="4" bestFit="1" customWidth="1"/>
    <col min="13" max="13" width="14.77734375" style="47" bestFit="1" customWidth="1"/>
    <col min="14" max="14" width="15.21875" style="47" bestFit="1" customWidth="1"/>
    <col min="15" max="17" width="15.44140625" style="4" bestFit="1" customWidth="1"/>
    <col min="18" max="18" width="11.88671875" style="47" bestFit="1" customWidth="1"/>
    <col min="19" max="19" width="15.44140625" style="47" bestFit="1" customWidth="1"/>
    <col min="20" max="20" width="10.6640625" style="4" bestFit="1" customWidth="1"/>
    <col min="21" max="21" width="12.33203125" style="4" bestFit="1" customWidth="1"/>
    <col min="22" max="22" width="16.109375" style="4" bestFit="1" customWidth="1"/>
    <col min="23" max="23" width="15" style="4" bestFit="1" customWidth="1"/>
    <col min="24" max="24" width="11.33203125" style="4" bestFit="1" customWidth="1"/>
    <col min="25" max="25" width="17.21875" style="74" bestFit="1" customWidth="1"/>
    <col min="26" max="27" width="9" style="4" bestFit="1" customWidth="1"/>
    <col min="28" max="28" width="9.6640625" style="4" bestFit="1" customWidth="1"/>
    <col min="29" max="30" width="9" style="4" bestFit="1" customWidth="1"/>
    <col min="31" max="31" width="9.21875" style="4" bestFit="1" customWidth="1"/>
    <col min="32" max="34" width="12.88671875" style="4" bestFit="1" customWidth="1"/>
    <col min="35" max="37" width="14" style="4" bestFit="1" customWidth="1"/>
    <col min="38" max="38" width="15" style="4" bestFit="1" customWidth="1"/>
    <col min="39" max="39" width="1.77734375" style="4" customWidth="1"/>
    <col min="40" max="16384" width="10.44140625" style="4"/>
  </cols>
  <sheetData>
    <row r="1" spans="1:189" x14ac:dyDescent="0.25">
      <c r="A1" s="89" t="s">
        <v>144</v>
      </c>
      <c r="B1" s="1"/>
      <c r="C1" s="44"/>
      <c r="D1" s="44"/>
      <c r="E1" s="44"/>
      <c r="F1" s="44"/>
      <c r="G1" s="44"/>
      <c r="H1" s="44"/>
      <c r="I1" s="44"/>
      <c r="J1" s="44"/>
      <c r="K1" s="44"/>
      <c r="L1" s="1"/>
      <c r="M1" s="44"/>
      <c r="N1" s="44"/>
      <c r="O1" s="1"/>
      <c r="P1" s="2"/>
      <c r="Q1" s="1"/>
      <c r="R1" s="44"/>
      <c r="S1" s="44"/>
      <c r="T1" s="1"/>
      <c r="U1" s="1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</row>
    <row r="2" spans="1:189" x14ac:dyDescent="0.25">
      <c r="A2" s="89" t="s">
        <v>145</v>
      </c>
      <c r="B2" s="1"/>
      <c r="C2" s="44"/>
      <c r="D2" s="44"/>
      <c r="E2" s="44"/>
      <c r="F2" s="44"/>
      <c r="G2" s="44"/>
      <c r="H2" s="44"/>
      <c r="I2" s="44"/>
      <c r="J2" s="44"/>
      <c r="K2" s="44"/>
      <c r="L2" s="1"/>
      <c r="M2" s="44"/>
      <c r="N2" s="44"/>
      <c r="O2" s="1"/>
      <c r="P2" s="2"/>
      <c r="Q2" s="1"/>
      <c r="R2" s="44"/>
      <c r="S2" s="44"/>
      <c r="T2" s="1"/>
      <c r="U2" s="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</row>
    <row r="3" spans="1:189" x14ac:dyDescent="0.25">
      <c r="A3" s="89" t="s">
        <v>146</v>
      </c>
      <c r="B3" s="1"/>
      <c r="C3" s="44"/>
      <c r="D3" s="44"/>
      <c r="E3" s="44"/>
      <c r="F3" s="44"/>
      <c r="G3" s="44"/>
      <c r="H3" s="44"/>
      <c r="I3" s="44"/>
      <c r="J3" s="44"/>
      <c r="K3" s="44"/>
      <c r="L3" s="1"/>
      <c r="M3" s="44"/>
      <c r="N3" s="44"/>
      <c r="O3" s="1"/>
      <c r="P3" s="2"/>
      <c r="Q3" s="1"/>
      <c r="R3" s="44"/>
      <c r="S3" s="44"/>
      <c r="T3" s="1"/>
      <c r="U3" s="1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</row>
    <row r="4" spans="1:189" ht="15" customHeight="1" x14ac:dyDescent="0.25">
      <c r="A4"/>
      <c r="B4" s="1"/>
      <c r="C4" s="86"/>
      <c r="D4" s="87"/>
      <c r="E4" s="87"/>
      <c r="F4" s="90" t="s">
        <v>80</v>
      </c>
      <c r="G4" s="44"/>
      <c r="H4" s="86"/>
      <c r="I4" s="87"/>
      <c r="J4" s="87"/>
      <c r="K4" s="91" t="s">
        <v>85</v>
      </c>
      <c r="L4" s="91" t="s">
        <v>87</v>
      </c>
      <c r="M4" s="86"/>
      <c r="N4" s="87"/>
      <c r="O4" s="87"/>
      <c r="P4" s="91" t="s">
        <v>87</v>
      </c>
      <c r="Q4" s="1"/>
      <c r="R4" s="44"/>
      <c r="S4" s="1"/>
      <c r="T4" s="1"/>
      <c r="U4" s="8" t="s">
        <v>7</v>
      </c>
      <c r="V4" s="44"/>
      <c r="W4" s="8" t="s">
        <v>7</v>
      </c>
      <c r="X4" s="8"/>
      <c r="Y4" s="53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</row>
    <row r="5" spans="1:189" ht="15" customHeight="1" x14ac:dyDescent="0.25">
      <c r="A5" s="5"/>
      <c r="B5" s="90" t="s">
        <v>80</v>
      </c>
      <c r="C5" s="54" t="s">
        <v>83</v>
      </c>
      <c r="D5" s="55" t="s">
        <v>17</v>
      </c>
      <c r="E5" s="55" t="s">
        <v>17</v>
      </c>
      <c r="F5" s="54" t="s">
        <v>5</v>
      </c>
      <c r="G5" s="91" t="s">
        <v>85</v>
      </c>
      <c r="H5" s="54" t="s">
        <v>83</v>
      </c>
      <c r="I5" s="55" t="s">
        <v>17</v>
      </c>
      <c r="J5" s="55" t="s">
        <v>17</v>
      </c>
      <c r="K5" s="54" t="s">
        <v>5</v>
      </c>
      <c r="L5" s="90" t="s">
        <v>81</v>
      </c>
      <c r="M5" s="54" t="s">
        <v>83</v>
      </c>
      <c r="N5" s="55" t="s">
        <v>17</v>
      </c>
      <c r="O5" s="55" t="s">
        <v>17</v>
      </c>
      <c r="P5" s="90" t="s">
        <v>5</v>
      </c>
      <c r="Q5" s="88" t="s">
        <v>5</v>
      </c>
      <c r="R5" s="45" t="s">
        <v>4</v>
      </c>
      <c r="S5" s="90" t="s">
        <v>5</v>
      </c>
      <c r="T5" s="90" t="s">
        <v>6</v>
      </c>
      <c r="U5" s="8" t="s">
        <v>10</v>
      </c>
      <c r="V5" s="45"/>
      <c r="W5" s="8" t="s">
        <v>10</v>
      </c>
      <c r="X5" s="8"/>
      <c r="Y5" s="53"/>
      <c r="AF5" s="90" t="s">
        <v>96</v>
      </c>
      <c r="AG5" s="90" t="s">
        <v>96</v>
      </c>
      <c r="AH5" s="90" t="s">
        <v>96</v>
      </c>
      <c r="AI5" s="90" t="s">
        <v>96</v>
      </c>
      <c r="AJ5" s="90" t="s">
        <v>96</v>
      </c>
      <c r="AK5" s="90" t="s">
        <v>96</v>
      </c>
      <c r="AL5" s="90" t="s">
        <v>2</v>
      </c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</row>
    <row r="6" spans="1:189" ht="15" customHeight="1" x14ac:dyDescent="0.25">
      <c r="A6" s="9"/>
      <c r="B6" s="90" t="s">
        <v>81</v>
      </c>
      <c r="C6" s="55" t="s">
        <v>3</v>
      </c>
      <c r="D6" s="55" t="s">
        <v>79</v>
      </c>
      <c r="E6" s="45" t="s">
        <v>8</v>
      </c>
      <c r="F6" s="45" t="s">
        <v>8</v>
      </c>
      <c r="G6" s="90" t="s">
        <v>81</v>
      </c>
      <c r="H6" s="55" t="s">
        <v>3</v>
      </c>
      <c r="I6" s="55" t="s">
        <v>79</v>
      </c>
      <c r="J6" s="45" t="s">
        <v>8</v>
      </c>
      <c r="K6" s="45" t="s">
        <v>8</v>
      </c>
      <c r="L6" s="91" t="s">
        <v>89</v>
      </c>
      <c r="M6" s="55" t="s">
        <v>3</v>
      </c>
      <c r="N6" s="55" t="s">
        <v>79</v>
      </c>
      <c r="O6" s="45" t="s">
        <v>8</v>
      </c>
      <c r="P6" s="90" t="s">
        <v>90</v>
      </c>
      <c r="Q6" s="90" t="s">
        <v>8</v>
      </c>
      <c r="R6" s="45" t="s">
        <v>8</v>
      </c>
      <c r="S6" s="90" t="s">
        <v>8</v>
      </c>
      <c r="T6" s="90" t="s">
        <v>9</v>
      </c>
      <c r="U6" s="8" t="s">
        <v>15</v>
      </c>
      <c r="V6" s="45"/>
      <c r="W6" s="8" t="s">
        <v>15</v>
      </c>
      <c r="X6" s="8" t="s">
        <v>136</v>
      </c>
      <c r="Y6" s="53"/>
      <c r="Z6" s="90" t="s">
        <v>96</v>
      </c>
      <c r="AA6" s="90" t="s">
        <v>96</v>
      </c>
      <c r="AB6" s="90" t="s">
        <v>96</v>
      </c>
      <c r="AC6" s="90" t="s">
        <v>96</v>
      </c>
      <c r="AD6" s="90" t="s">
        <v>96</v>
      </c>
      <c r="AE6" s="90" t="s">
        <v>96</v>
      </c>
      <c r="AF6" s="90" t="s">
        <v>10</v>
      </c>
      <c r="AG6" s="90" t="s">
        <v>10</v>
      </c>
      <c r="AH6" s="90" t="s">
        <v>10</v>
      </c>
      <c r="AI6" s="90" t="s">
        <v>10</v>
      </c>
      <c r="AJ6" s="90" t="s">
        <v>10</v>
      </c>
      <c r="AK6" s="90" t="s">
        <v>10</v>
      </c>
      <c r="AL6" s="90" t="s">
        <v>97</v>
      </c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</row>
    <row r="7" spans="1:189" ht="15" customHeight="1" x14ac:dyDescent="0.25">
      <c r="A7" s="9"/>
      <c r="B7" s="90" t="s">
        <v>18</v>
      </c>
      <c r="C7" s="55" t="s">
        <v>11</v>
      </c>
      <c r="D7" s="55" t="s">
        <v>78</v>
      </c>
      <c r="E7" s="45" t="s">
        <v>13</v>
      </c>
      <c r="F7" s="45" t="s">
        <v>13</v>
      </c>
      <c r="G7" s="90" t="s">
        <v>92</v>
      </c>
      <c r="H7" s="56" t="s">
        <v>12</v>
      </c>
      <c r="I7" s="55" t="s">
        <v>78</v>
      </c>
      <c r="J7" s="45" t="s">
        <v>13</v>
      </c>
      <c r="K7" s="45" t="s">
        <v>13</v>
      </c>
      <c r="L7" s="57" t="s">
        <v>88</v>
      </c>
      <c r="M7" s="56" t="s">
        <v>94</v>
      </c>
      <c r="N7" s="55" t="s">
        <v>78</v>
      </c>
      <c r="O7" s="90" t="s">
        <v>13</v>
      </c>
      <c r="P7" s="90" t="s">
        <v>13</v>
      </c>
      <c r="Q7" s="90" t="s">
        <v>13</v>
      </c>
      <c r="R7" s="45" t="s">
        <v>7</v>
      </c>
      <c r="S7" s="90" t="s">
        <v>13</v>
      </c>
      <c r="T7" s="90" t="s">
        <v>14</v>
      </c>
      <c r="U7" s="8" t="s">
        <v>22</v>
      </c>
      <c r="V7" s="8" t="s">
        <v>129</v>
      </c>
      <c r="W7" s="8" t="s">
        <v>131</v>
      </c>
      <c r="X7" s="8" t="s">
        <v>137</v>
      </c>
      <c r="Y7" s="53" t="s">
        <v>140</v>
      </c>
      <c r="Z7" s="90" t="s">
        <v>10</v>
      </c>
      <c r="AA7" s="90" t="s">
        <v>10</v>
      </c>
      <c r="AB7" s="90" t="s">
        <v>10</v>
      </c>
      <c r="AC7" s="90" t="s">
        <v>10</v>
      </c>
      <c r="AD7" s="90" t="s">
        <v>10</v>
      </c>
      <c r="AE7" s="90" t="s">
        <v>10</v>
      </c>
      <c r="AF7" s="90" t="s">
        <v>104</v>
      </c>
      <c r="AG7" s="90" t="s">
        <v>105</v>
      </c>
      <c r="AH7" s="90" t="s">
        <v>106</v>
      </c>
      <c r="AI7" s="90" t="s">
        <v>107</v>
      </c>
      <c r="AJ7" s="90" t="s">
        <v>108</v>
      </c>
      <c r="AK7" s="90" t="s">
        <v>109</v>
      </c>
      <c r="AL7" s="90" t="s">
        <v>10</v>
      </c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</row>
    <row r="8" spans="1:189" ht="15" customHeight="1" thickBot="1" x14ac:dyDescent="0.3">
      <c r="A8" s="93" t="s">
        <v>1</v>
      </c>
      <c r="B8" s="92" t="s">
        <v>82</v>
      </c>
      <c r="C8" s="58" t="s">
        <v>16</v>
      </c>
      <c r="D8" s="58" t="s">
        <v>18</v>
      </c>
      <c r="E8" s="46" t="s">
        <v>18</v>
      </c>
      <c r="F8" s="46" t="s">
        <v>18</v>
      </c>
      <c r="G8" s="92" t="s">
        <v>82</v>
      </c>
      <c r="H8" s="59" t="s">
        <v>93</v>
      </c>
      <c r="I8" s="59" t="s">
        <v>19</v>
      </c>
      <c r="J8" s="46" t="s">
        <v>19</v>
      </c>
      <c r="K8" s="60" t="s">
        <v>19</v>
      </c>
      <c r="L8" s="92" t="s">
        <v>82</v>
      </c>
      <c r="M8" s="59" t="s">
        <v>88</v>
      </c>
      <c r="N8" s="59" t="s">
        <v>88</v>
      </c>
      <c r="O8" s="92" t="s">
        <v>88</v>
      </c>
      <c r="P8" s="92" t="s">
        <v>88</v>
      </c>
      <c r="Q8" s="92" t="s">
        <v>91</v>
      </c>
      <c r="R8" s="46" t="s">
        <v>20</v>
      </c>
      <c r="S8" s="92" t="s">
        <v>84</v>
      </c>
      <c r="T8" s="92" t="s">
        <v>21</v>
      </c>
      <c r="U8" s="12" t="s">
        <v>95</v>
      </c>
      <c r="V8" s="46" t="s">
        <v>130</v>
      </c>
      <c r="W8" s="12" t="s">
        <v>132</v>
      </c>
      <c r="X8" s="12" t="s">
        <v>103</v>
      </c>
      <c r="Y8" s="61" t="s">
        <v>141</v>
      </c>
      <c r="Z8" s="23" t="s">
        <v>98</v>
      </c>
      <c r="AA8" s="23" t="s">
        <v>99</v>
      </c>
      <c r="AB8" s="23" t="s">
        <v>100</v>
      </c>
      <c r="AC8" s="23" t="s">
        <v>101</v>
      </c>
      <c r="AD8" s="23" t="s">
        <v>102</v>
      </c>
      <c r="AE8" s="23" t="s">
        <v>103</v>
      </c>
      <c r="AF8" s="62">
        <v>0.13245492371705966</v>
      </c>
      <c r="AG8" s="62">
        <v>0.13245492371705966</v>
      </c>
      <c r="AH8" s="62">
        <v>0.13245492371705966</v>
      </c>
      <c r="AI8" s="62">
        <v>0.20093619972260754</v>
      </c>
      <c r="AJ8" s="62">
        <v>0.20093619972260754</v>
      </c>
      <c r="AK8" s="62">
        <v>0.20076282940360599</v>
      </c>
      <c r="AL8" s="23">
        <v>1</v>
      </c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</row>
    <row r="9" spans="1:189" ht="18" customHeight="1" x14ac:dyDescent="0.25">
      <c r="A9" s="94" t="s">
        <v>23</v>
      </c>
      <c r="B9" s="63">
        <v>8205820</v>
      </c>
      <c r="C9" s="13">
        <v>0</v>
      </c>
      <c r="D9" s="13">
        <v>0</v>
      </c>
      <c r="E9" s="64">
        <v>0</v>
      </c>
      <c r="F9" s="65">
        <v>8205820</v>
      </c>
      <c r="G9" s="64">
        <v>3348243</v>
      </c>
      <c r="H9" s="64">
        <v>0</v>
      </c>
      <c r="I9" s="13">
        <v>0</v>
      </c>
      <c r="J9" s="64">
        <v>0</v>
      </c>
      <c r="K9" s="64">
        <v>3348243</v>
      </c>
      <c r="L9" s="63">
        <v>567529</v>
      </c>
      <c r="M9" s="85">
        <v>0</v>
      </c>
      <c r="N9" s="85">
        <v>0</v>
      </c>
      <c r="O9" s="64">
        <v>0</v>
      </c>
      <c r="P9" s="13">
        <v>567529</v>
      </c>
      <c r="Q9" s="7">
        <v>12121592</v>
      </c>
      <c r="R9" s="45">
        <v>0</v>
      </c>
      <c r="S9" s="7">
        <v>12121592</v>
      </c>
      <c r="T9" s="97">
        <v>7.6799999999999993E-2</v>
      </c>
      <c r="U9" s="7">
        <v>930938</v>
      </c>
      <c r="V9" s="45">
        <v>15658</v>
      </c>
      <c r="W9" s="28">
        <v>915280</v>
      </c>
      <c r="X9" s="28">
        <v>387347</v>
      </c>
      <c r="Y9" s="50">
        <v>527933</v>
      </c>
      <c r="Z9" s="13">
        <v>60958</v>
      </c>
      <c r="AA9" s="13">
        <v>61049</v>
      </c>
      <c r="AB9" s="13">
        <v>61049</v>
      </c>
      <c r="AC9" s="13">
        <v>68097</v>
      </c>
      <c r="AD9" s="13">
        <v>68097</v>
      </c>
      <c r="AE9" s="13">
        <v>68097</v>
      </c>
      <c r="AF9" s="13">
        <v>69927</v>
      </c>
      <c r="AG9" s="13">
        <v>69927</v>
      </c>
      <c r="AH9" s="13">
        <v>69927</v>
      </c>
      <c r="AI9" s="13">
        <v>106081</v>
      </c>
      <c r="AJ9" s="13">
        <v>106081</v>
      </c>
      <c r="AK9" s="13">
        <v>105990</v>
      </c>
      <c r="AL9" s="13">
        <v>915280</v>
      </c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</row>
    <row r="10" spans="1:189" x14ac:dyDescent="0.25">
      <c r="A10" s="94" t="s">
        <v>24</v>
      </c>
      <c r="B10" s="63">
        <v>77392661</v>
      </c>
      <c r="C10" s="13">
        <v>3086688.5</v>
      </c>
      <c r="D10" s="13">
        <v>0</v>
      </c>
      <c r="E10" s="64">
        <v>3086689</v>
      </c>
      <c r="F10" s="65">
        <v>80479350</v>
      </c>
      <c r="G10" s="64">
        <v>32904502</v>
      </c>
      <c r="H10" s="64">
        <v>741218.55</v>
      </c>
      <c r="I10" s="13">
        <v>0</v>
      </c>
      <c r="J10" s="64">
        <v>741219</v>
      </c>
      <c r="K10" s="64">
        <v>33645721</v>
      </c>
      <c r="L10" s="63">
        <v>5396802</v>
      </c>
      <c r="M10" s="85">
        <v>220606</v>
      </c>
      <c r="N10" s="85">
        <v>0</v>
      </c>
      <c r="O10" s="64">
        <v>220606</v>
      </c>
      <c r="P10" s="13">
        <v>5617408</v>
      </c>
      <c r="Q10" s="7">
        <v>119742479</v>
      </c>
      <c r="R10" s="45">
        <v>1646749</v>
      </c>
      <c r="S10" s="7">
        <v>118095730</v>
      </c>
      <c r="T10" s="97">
        <v>7.5700000000000003E-2</v>
      </c>
      <c r="U10" s="7">
        <v>8939847</v>
      </c>
      <c r="V10" s="45">
        <v>161947</v>
      </c>
      <c r="W10" s="28">
        <v>8777900</v>
      </c>
      <c r="X10" s="28">
        <v>3714808</v>
      </c>
      <c r="Y10" s="50">
        <v>5063092</v>
      </c>
      <c r="Z10" s="13">
        <v>584608</v>
      </c>
      <c r="AA10" s="13">
        <v>585486</v>
      </c>
      <c r="AB10" s="13">
        <v>585486</v>
      </c>
      <c r="AC10" s="13">
        <v>653076</v>
      </c>
      <c r="AD10" s="13">
        <v>653076</v>
      </c>
      <c r="AE10" s="13">
        <v>653076</v>
      </c>
      <c r="AF10" s="13">
        <v>670631</v>
      </c>
      <c r="AG10" s="13">
        <v>670631</v>
      </c>
      <c r="AH10" s="13">
        <v>670631</v>
      </c>
      <c r="AI10" s="13">
        <v>1017358</v>
      </c>
      <c r="AJ10" s="13">
        <v>1017358</v>
      </c>
      <c r="AK10" s="13">
        <v>1016483</v>
      </c>
      <c r="AL10" s="13">
        <v>8777900</v>
      </c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</row>
    <row r="11" spans="1:189" x14ac:dyDescent="0.25">
      <c r="A11" s="94" t="s">
        <v>25</v>
      </c>
      <c r="B11" s="63">
        <v>12008733</v>
      </c>
      <c r="C11" s="13">
        <v>697057.5</v>
      </c>
      <c r="D11" s="13">
        <v>7787</v>
      </c>
      <c r="E11" s="64">
        <v>689271</v>
      </c>
      <c r="F11" s="65">
        <v>12698004</v>
      </c>
      <c r="G11" s="64">
        <v>5077671</v>
      </c>
      <c r="H11" s="64">
        <v>168202.66</v>
      </c>
      <c r="I11" s="13">
        <v>0</v>
      </c>
      <c r="J11" s="64">
        <v>168203</v>
      </c>
      <c r="K11" s="64">
        <v>5245874</v>
      </c>
      <c r="L11" s="63">
        <v>855353</v>
      </c>
      <c r="M11" s="85">
        <v>39475</v>
      </c>
      <c r="N11" s="85">
        <v>0</v>
      </c>
      <c r="O11" s="64">
        <v>39475</v>
      </c>
      <c r="P11" s="13">
        <v>894828</v>
      </c>
      <c r="Q11" s="7">
        <v>18838706</v>
      </c>
      <c r="R11" s="45">
        <v>0</v>
      </c>
      <c r="S11" s="7">
        <v>18838706</v>
      </c>
      <c r="T11" s="97">
        <v>7.7399999999999997E-2</v>
      </c>
      <c r="U11" s="7">
        <v>1458116</v>
      </c>
      <c r="V11" s="45">
        <v>6726</v>
      </c>
      <c r="W11" s="28">
        <v>1451390</v>
      </c>
      <c r="X11" s="28">
        <v>614228</v>
      </c>
      <c r="Y11" s="50">
        <v>837162</v>
      </c>
      <c r="Z11" s="13">
        <v>96663</v>
      </c>
      <c r="AA11" s="13">
        <v>96808</v>
      </c>
      <c r="AB11" s="13">
        <v>96808</v>
      </c>
      <c r="AC11" s="13">
        <v>107983</v>
      </c>
      <c r="AD11" s="13">
        <v>107983</v>
      </c>
      <c r="AE11" s="13">
        <v>107983</v>
      </c>
      <c r="AF11" s="13">
        <v>110886</v>
      </c>
      <c r="AG11" s="13">
        <v>110886</v>
      </c>
      <c r="AH11" s="13">
        <v>110886</v>
      </c>
      <c r="AI11" s="13">
        <v>168216</v>
      </c>
      <c r="AJ11" s="13">
        <v>168216</v>
      </c>
      <c r="AK11" s="13">
        <v>168072</v>
      </c>
      <c r="AL11" s="13">
        <v>1451390</v>
      </c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</row>
    <row r="12" spans="1:189" x14ac:dyDescent="0.25">
      <c r="A12" s="94" t="s">
        <v>26</v>
      </c>
      <c r="B12" s="63">
        <v>6447134</v>
      </c>
      <c r="C12" s="13">
        <v>0</v>
      </c>
      <c r="D12" s="13">
        <v>0</v>
      </c>
      <c r="E12" s="64">
        <v>0</v>
      </c>
      <c r="F12" s="65">
        <v>6447134</v>
      </c>
      <c r="G12" s="64">
        <v>2696582</v>
      </c>
      <c r="H12" s="64">
        <v>0</v>
      </c>
      <c r="I12" s="13">
        <v>0</v>
      </c>
      <c r="J12" s="64">
        <v>0</v>
      </c>
      <c r="K12" s="64">
        <v>2696582</v>
      </c>
      <c r="L12" s="63">
        <v>452345</v>
      </c>
      <c r="M12" s="85">
        <v>0</v>
      </c>
      <c r="N12" s="85">
        <v>0</v>
      </c>
      <c r="O12" s="64">
        <v>0</v>
      </c>
      <c r="P12" s="13">
        <v>452345</v>
      </c>
      <c r="Q12" s="7">
        <v>9596061</v>
      </c>
      <c r="R12" s="45">
        <v>0</v>
      </c>
      <c r="S12" s="7">
        <v>9596061</v>
      </c>
      <c r="T12" s="97">
        <v>7.6100000000000001E-2</v>
      </c>
      <c r="U12" s="7">
        <v>730260</v>
      </c>
      <c r="V12" s="45">
        <v>15170</v>
      </c>
      <c r="W12" s="28">
        <v>715090</v>
      </c>
      <c r="X12" s="28">
        <v>302628</v>
      </c>
      <c r="Y12" s="50">
        <v>412462</v>
      </c>
      <c r="Z12" s="13">
        <v>47625</v>
      </c>
      <c r="AA12" s="13">
        <v>47697</v>
      </c>
      <c r="AB12" s="13">
        <v>47697</v>
      </c>
      <c r="AC12" s="13">
        <v>53203</v>
      </c>
      <c r="AD12" s="13">
        <v>53203</v>
      </c>
      <c r="AE12" s="13">
        <v>53203</v>
      </c>
      <c r="AF12" s="13">
        <v>54633</v>
      </c>
      <c r="AG12" s="13">
        <v>54633</v>
      </c>
      <c r="AH12" s="13">
        <v>54633</v>
      </c>
      <c r="AI12" s="13">
        <v>82879</v>
      </c>
      <c r="AJ12" s="13">
        <v>82879</v>
      </c>
      <c r="AK12" s="13">
        <v>82805</v>
      </c>
      <c r="AL12" s="13">
        <v>715090</v>
      </c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</row>
    <row r="13" spans="1:189" x14ac:dyDescent="0.25">
      <c r="A13" s="94" t="s">
        <v>27</v>
      </c>
      <c r="B13" s="63">
        <v>8824321</v>
      </c>
      <c r="C13" s="13">
        <v>482529.7</v>
      </c>
      <c r="D13" s="13">
        <v>0</v>
      </c>
      <c r="E13" s="64">
        <v>482530</v>
      </c>
      <c r="F13" s="65">
        <v>9306851</v>
      </c>
      <c r="G13" s="64">
        <v>3634320</v>
      </c>
      <c r="H13" s="64">
        <v>44378.75</v>
      </c>
      <c r="I13" s="13">
        <v>0</v>
      </c>
      <c r="J13" s="64">
        <v>44379</v>
      </c>
      <c r="K13" s="64">
        <v>3678699</v>
      </c>
      <c r="L13" s="66">
        <v>583764</v>
      </c>
      <c r="M13" s="85">
        <v>35424</v>
      </c>
      <c r="N13" s="85">
        <v>0</v>
      </c>
      <c r="O13" s="64">
        <v>35424</v>
      </c>
      <c r="P13" s="13">
        <v>619188</v>
      </c>
      <c r="Q13" s="7">
        <v>13604738</v>
      </c>
      <c r="R13" s="45">
        <v>0</v>
      </c>
      <c r="S13" s="7">
        <v>13604738</v>
      </c>
      <c r="T13" s="97">
        <v>7.5800000000000006E-2</v>
      </c>
      <c r="U13" s="7">
        <v>1031239</v>
      </c>
      <c r="V13" s="45">
        <v>10328</v>
      </c>
      <c r="W13" s="28">
        <v>1020911</v>
      </c>
      <c r="X13" s="28">
        <v>432051</v>
      </c>
      <c r="Y13" s="50">
        <v>588860</v>
      </c>
      <c r="Z13" s="13">
        <v>67993</v>
      </c>
      <c r="AA13" s="13">
        <v>68095</v>
      </c>
      <c r="AB13" s="13">
        <v>68095</v>
      </c>
      <c r="AC13" s="13">
        <v>75956</v>
      </c>
      <c r="AD13" s="13">
        <v>75956</v>
      </c>
      <c r="AE13" s="13">
        <v>75956</v>
      </c>
      <c r="AF13" s="13">
        <v>77997</v>
      </c>
      <c r="AG13" s="13">
        <v>77997</v>
      </c>
      <c r="AH13" s="13">
        <v>77997</v>
      </c>
      <c r="AI13" s="13">
        <v>118323</v>
      </c>
      <c r="AJ13" s="13">
        <v>118323</v>
      </c>
      <c r="AK13" s="13">
        <v>118223</v>
      </c>
      <c r="AL13" s="13">
        <v>1020911</v>
      </c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</row>
    <row r="14" spans="1:189" ht="18" customHeight="1" x14ac:dyDescent="0.25">
      <c r="A14" s="94" t="s">
        <v>28</v>
      </c>
      <c r="B14" s="63">
        <v>44244904</v>
      </c>
      <c r="C14" s="13">
        <v>1626507.16</v>
      </c>
      <c r="D14" s="13">
        <v>0</v>
      </c>
      <c r="E14" s="64">
        <v>1626507</v>
      </c>
      <c r="F14" s="65">
        <v>45871411</v>
      </c>
      <c r="G14" s="64">
        <v>18661827</v>
      </c>
      <c r="H14" s="64">
        <v>352780.5</v>
      </c>
      <c r="I14" s="13">
        <v>0</v>
      </c>
      <c r="J14" s="64">
        <v>352781</v>
      </c>
      <c r="K14" s="64">
        <v>19014608</v>
      </c>
      <c r="L14" s="63">
        <v>3148455</v>
      </c>
      <c r="M14" s="85">
        <v>117758.92</v>
      </c>
      <c r="N14" s="85">
        <v>0</v>
      </c>
      <c r="O14" s="64">
        <v>117759</v>
      </c>
      <c r="P14" s="13">
        <v>3266214</v>
      </c>
      <c r="Q14" s="7">
        <v>68152233</v>
      </c>
      <c r="R14" s="45">
        <v>0</v>
      </c>
      <c r="S14" s="7">
        <v>68152233</v>
      </c>
      <c r="T14" s="97">
        <v>7.7200000000000005E-2</v>
      </c>
      <c r="U14" s="7">
        <v>5261352</v>
      </c>
      <c r="V14" s="45">
        <v>50262</v>
      </c>
      <c r="W14" s="28">
        <v>5211090</v>
      </c>
      <c r="X14" s="28">
        <v>2205334</v>
      </c>
      <c r="Y14" s="50">
        <v>3005756</v>
      </c>
      <c r="Z14" s="13">
        <v>347059</v>
      </c>
      <c r="AA14" s="13">
        <v>347580</v>
      </c>
      <c r="AB14" s="13">
        <v>347580</v>
      </c>
      <c r="AC14" s="13">
        <v>387705</v>
      </c>
      <c r="AD14" s="13">
        <v>387705</v>
      </c>
      <c r="AE14" s="13">
        <v>387705</v>
      </c>
      <c r="AF14" s="13">
        <v>398127</v>
      </c>
      <c r="AG14" s="13">
        <v>398127</v>
      </c>
      <c r="AH14" s="13">
        <v>398127</v>
      </c>
      <c r="AI14" s="13">
        <v>603965</v>
      </c>
      <c r="AJ14" s="13">
        <v>603965</v>
      </c>
      <c r="AK14" s="13">
        <v>603445</v>
      </c>
      <c r="AL14" s="13">
        <v>5211090</v>
      </c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</row>
    <row r="15" spans="1:189" x14ac:dyDescent="0.25">
      <c r="A15" s="94" t="s">
        <v>29</v>
      </c>
      <c r="B15" s="63">
        <v>4647355</v>
      </c>
      <c r="C15" s="13">
        <v>0</v>
      </c>
      <c r="D15" s="13">
        <v>0</v>
      </c>
      <c r="E15" s="64">
        <v>0</v>
      </c>
      <c r="F15" s="65">
        <v>4647355</v>
      </c>
      <c r="G15" s="64">
        <v>1897924</v>
      </c>
      <c r="H15" s="64">
        <v>0</v>
      </c>
      <c r="I15" s="13">
        <v>0</v>
      </c>
      <c r="J15" s="64">
        <v>0</v>
      </c>
      <c r="K15" s="64">
        <v>1897924</v>
      </c>
      <c r="L15" s="63">
        <v>273014</v>
      </c>
      <c r="M15" s="85">
        <v>0</v>
      </c>
      <c r="N15" s="85">
        <v>0</v>
      </c>
      <c r="O15" s="64">
        <v>0</v>
      </c>
      <c r="P15" s="13">
        <v>273014</v>
      </c>
      <c r="Q15" s="7">
        <v>6818293</v>
      </c>
      <c r="R15" s="45">
        <v>724668</v>
      </c>
      <c r="S15" s="7">
        <v>6093625</v>
      </c>
      <c r="T15" s="97">
        <v>7.5600000000000001E-2</v>
      </c>
      <c r="U15" s="7">
        <v>460678</v>
      </c>
      <c r="V15" s="45">
        <v>1538</v>
      </c>
      <c r="W15" s="28">
        <v>459140</v>
      </c>
      <c r="X15" s="28">
        <v>194309</v>
      </c>
      <c r="Y15" s="50">
        <v>264831</v>
      </c>
      <c r="Z15" s="13">
        <v>30579</v>
      </c>
      <c r="AA15" s="13">
        <v>30625</v>
      </c>
      <c r="AB15" s="13">
        <v>30625</v>
      </c>
      <c r="AC15" s="13">
        <v>34160</v>
      </c>
      <c r="AD15" s="13">
        <v>34160</v>
      </c>
      <c r="AE15" s="13">
        <v>34160</v>
      </c>
      <c r="AF15" s="13">
        <v>35078</v>
      </c>
      <c r="AG15" s="13">
        <v>35078</v>
      </c>
      <c r="AH15" s="13">
        <v>35078</v>
      </c>
      <c r="AI15" s="13">
        <v>53214</v>
      </c>
      <c r="AJ15" s="13">
        <v>53214</v>
      </c>
      <c r="AK15" s="13">
        <v>53169</v>
      </c>
      <c r="AL15" s="13">
        <v>459140</v>
      </c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</row>
    <row r="16" spans="1:189" x14ac:dyDescent="0.25">
      <c r="A16" s="94" t="s">
        <v>30</v>
      </c>
      <c r="B16" s="63">
        <v>5750601</v>
      </c>
      <c r="C16" s="13">
        <v>35150</v>
      </c>
      <c r="D16" s="13">
        <v>0</v>
      </c>
      <c r="E16" s="64">
        <v>35150</v>
      </c>
      <c r="F16" s="65">
        <v>5785751</v>
      </c>
      <c r="G16" s="64">
        <v>2388827</v>
      </c>
      <c r="H16" s="64">
        <v>0</v>
      </c>
      <c r="I16" s="13">
        <v>0</v>
      </c>
      <c r="J16" s="64">
        <v>0</v>
      </c>
      <c r="K16" s="64">
        <v>2388827</v>
      </c>
      <c r="L16" s="63">
        <v>320108</v>
      </c>
      <c r="M16" s="85">
        <v>650</v>
      </c>
      <c r="N16" s="85">
        <v>0</v>
      </c>
      <c r="O16" s="64">
        <v>650</v>
      </c>
      <c r="P16" s="13">
        <v>320758</v>
      </c>
      <c r="Q16" s="7">
        <v>8495336</v>
      </c>
      <c r="R16" s="45">
        <v>0</v>
      </c>
      <c r="S16" s="7">
        <v>8495336</v>
      </c>
      <c r="T16" s="97">
        <v>7.6100000000000001E-2</v>
      </c>
      <c r="U16" s="7">
        <v>646495</v>
      </c>
      <c r="V16" s="45">
        <v>5862</v>
      </c>
      <c r="W16" s="28">
        <v>640633</v>
      </c>
      <c r="X16" s="28">
        <v>271115</v>
      </c>
      <c r="Y16" s="50">
        <v>369518</v>
      </c>
      <c r="Z16" s="13">
        <v>42666</v>
      </c>
      <c r="AA16" s="13">
        <v>42730</v>
      </c>
      <c r="AB16" s="13">
        <v>42730</v>
      </c>
      <c r="AC16" s="13">
        <v>47663</v>
      </c>
      <c r="AD16" s="13">
        <v>47663</v>
      </c>
      <c r="AE16" s="13">
        <v>47663</v>
      </c>
      <c r="AF16" s="13">
        <v>48944</v>
      </c>
      <c r="AG16" s="13">
        <v>48944</v>
      </c>
      <c r="AH16" s="13">
        <v>48944</v>
      </c>
      <c r="AI16" s="13">
        <v>74250</v>
      </c>
      <c r="AJ16" s="13">
        <v>74250</v>
      </c>
      <c r="AK16" s="13">
        <v>74186</v>
      </c>
      <c r="AL16" s="13">
        <v>640633</v>
      </c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</row>
    <row r="17" spans="1:189" x14ac:dyDescent="0.25">
      <c r="A17" s="94" t="s">
        <v>31</v>
      </c>
      <c r="B17" s="63">
        <v>5518021</v>
      </c>
      <c r="C17" s="13">
        <v>184400</v>
      </c>
      <c r="D17" s="13">
        <v>0</v>
      </c>
      <c r="E17" s="64">
        <v>184400</v>
      </c>
      <c r="F17" s="65">
        <v>5702421</v>
      </c>
      <c r="G17" s="64">
        <v>2190755</v>
      </c>
      <c r="H17" s="64">
        <v>89873.25</v>
      </c>
      <c r="I17" s="13">
        <v>0</v>
      </c>
      <c r="J17" s="64">
        <v>89873</v>
      </c>
      <c r="K17" s="64">
        <v>2280628</v>
      </c>
      <c r="L17" s="63">
        <v>371102</v>
      </c>
      <c r="M17" s="85">
        <v>14000</v>
      </c>
      <c r="N17" s="85">
        <v>0</v>
      </c>
      <c r="O17" s="64">
        <v>14000</v>
      </c>
      <c r="P17" s="13">
        <v>385102</v>
      </c>
      <c r="Q17" s="7">
        <v>8368151</v>
      </c>
      <c r="R17" s="45">
        <v>0</v>
      </c>
      <c r="S17" s="7">
        <v>8368151</v>
      </c>
      <c r="T17" s="97">
        <v>7.7600000000000002E-2</v>
      </c>
      <c r="U17" s="7">
        <v>649369</v>
      </c>
      <c r="V17" s="45">
        <v>1993</v>
      </c>
      <c r="W17" s="28">
        <v>647376</v>
      </c>
      <c r="X17" s="28">
        <v>273970</v>
      </c>
      <c r="Y17" s="50">
        <v>373406</v>
      </c>
      <c r="Z17" s="13">
        <v>43115</v>
      </c>
      <c r="AA17" s="13">
        <v>43180</v>
      </c>
      <c r="AB17" s="13">
        <v>43180</v>
      </c>
      <c r="AC17" s="13">
        <v>48165</v>
      </c>
      <c r="AD17" s="13">
        <v>48165</v>
      </c>
      <c r="AE17" s="13">
        <v>48165</v>
      </c>
      <c r="AF17" s="13">
        <v>49459</v>
      </c>
      <c r="AG17" s="13">
        <v>49459</v>
      </c>
      <c r="AH17" s="13">
        <v>49459</v>
      </c>
      <c r="AI17" s="13">
        <v>75031</v>
      </c>
      <c r="AJ17" s="13">
        <v>75031</v>
      </c>
      <c r="AK17" s="13">
        <v>74967</v>
      </c>
      <c r="AL17" s="13">
        <v>647376</v>
      </c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</row>
    <row r="18" spans="1:189" x14ac:dyDescent="0.25">
      <c r="A18" s="94" t="s">
        <v>32</v>
      </c>
      <c r="B18" s="63">
        <v>20924175</v>
      </c>
      <c r="C18" s="13">
        <v>650964</v>
      </c>
      <c r="D18" s="13">
        <v>0</v>
      </c>
      <c r="E18" s="64">
        <v>650964</v>
      </c>
      <c r="F18" s="65">
        <v>21575139</v>
      </c>
      <c r="G18" s="64">
        <v>8610700</v>
      </c>
      <c r="H18" s="64">
        <v>289854.90000000002</v>
      </c>
      <c r="I18" s="13">
        <v>0</v>
      </c>
      <c r="J18" s="64">
        <v>289855</v>
      </c>
      <c r="K18" s="64">
        <v>8900555</v>
      </c>
      <c r="L18" s="63">
        <v>1435319</v>
      </c>
      <c r="M18" s="85">
        <v>32300</v>
      </c>
      <c r="N18" s="85">
        <v>0</v>
      </c>
      <c r="O18" s="64">
        <v>32300</v>
      </c>
      <c r="P18" s="13">
        <v>1467619</v>
      </c>
      <c r="Q18" s="7">
        <v>31943313</v>
      </c>
      <c r="R18" s="45">
        <v>0</v>
      </c>
      <c r="S18" s="7">
        <v>31943313</v>
      </c>
      <c r="T18" s="97">
        <v>7.6600000000000001E-2</v>
      </c>
      <c r="U18" s="7">
        <v>2446858</v>
      </c>
      <c r="V18" s="45">
        <v>23796</v>
      </c>
      <c r="W18" s="28">
        <v>2423062</v>
      </c>
      <c r="X18" s="28">
        <v>1025440</v>
      </c>
      <c r="Y18" s="50">
        <v>1397622</v>
      </c>
      <c r="Z18" s="13">
        <v>161376</v>
      </c>
      <c r="AA18" s="13">
        <v>161618</v>
      </c>
      <c r="AB18" s="13">
        <v>161618</v>
      </c>
      <c r="AC18" s="13">
        <v>180276</v>
      </c>
      <c r="AD18" s="13">
        <v>180276</v>
      </c>
      <c r="AE18" s="13">
        <v>180276</v>
      </c>
      <c r="AF18" s="13">
        <v>185122</v>
      </c>
      <c r="AG18" s="13">
        <v>185122</v>
      </c>
      <c r="AH18" s="13">
        <v>185122</v>
      </c>
      <c r="AI18" s="13">
        <v>280833</v>
      </c>
      <c r="AJ18" s="13">
        <v>280833</v>
      </c>
      <c r="AK18" s="13">
        <v>280590</v>
      </c>
      <c r="AL18" s="13">
        <v>2423062</v>
      </c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</row>
    <row r="19" spans="1:189" ht="18" customHeight="1" x14ac:dyDescent="0.25">
      <c r="A19" s="94" t="s">
        <v>33</v>
      </c>
      <c r="B19" s="63">
        <v>4428961</v>
      </c>
      <c r="C19" s="13">
        <v>7750</v>
      </c>
      <c r="D19" s="13">
        <v>0</v>
      </c>
      <c r="E19" s="64">
        <v>7750</v>
      </c>
      <c r="F19" s="65">
        <v>4436711</v>
      </c>
      <c r="G19" s="64">
        <v>1904781</v>
      </c>
      <c r="H19" s="64">
        <v>0</v>
      </c>
      <c r="I19" s="13">
        <v>0</v>
      </c>
      <c r="J19" s="64">
        <v>0</v>
      </c>
      <c r="K19" s="64">
        <v>1904781</v>
      </c>
      <c r="L19" s="63">
        <v>314076</v>
      </c>
      <c r="M19" s="85">
        <v>588</v>
      </c>
      <c r="N19" s="85">
        <v>0</v>
      </c>
      <c r="O19" s="64">
        <v>588</v>
      </c>
      <c r="P19" s="13">
        <v>314664</v>
      </c>
      <c r="Q19" s="7">
        <v>6656156</v>
      </c>
      <c r="R19" s="45">
        <v>0</v>
      </c>
      <c r="S19" s="7">
        <v>6656156</v>
      </c>
      <c r="T19" s="97">
        <v>7.7499999999999999E-2</v>
      </c>
      <c r="U19" s="7">
        <v>515852</v>
      </c>
      <c r="V19" s="45">
        <v>2796</v>
      </c>
      <c r="W19" s="28">
        <v>513056</v>
      </c>
      <c r="X19" s="28">
        <v>217125</v>
      </c>
      <c r="Y19" s="50">
        <v>295931</v>
      </c>
      <c r="Z19" s="13">
        <v>34170</v>
      </c>
      <c r="AA19" s="13">
        <v>34221</v>
      </c>
      <c r="AB19" s="13">
        <v>34221</v>
      </c>
      <c r="AC19" s="13">
        <v>38171</v>
      </c>
      <c r="AD19" s="13">
        <v>38171</v>
      </c>
      <c r="AE19" s="13">
        <v>38171</v>
      </c>
      <c r="AF19" s="13">
        <v>39198</v>
      </c>
      <c r="AG19" s="13">
        <v>39198</v>
      </c>
      <c r="AH19" s="13">
        <v>39198</v>
      </c>
      <c r="AI19" s="13">
        <v>59463</v>
      </c>
      <c r="AJ19" s="13">
        <v>59463</v>
      </c>
      <c r="AK19" s="13">
        <v>59411</v>
      </c>
      <c r="AL19" s="13">
        <v>513056</v>
      </c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</row>
    <row r="20" spans="1:189" x14ac:dyDescent="0.25">
      <c r="A20" s="94" t="s">
        <v>34</v>
      </c>
      <c r="B20" s="63">
        <v>6935460</v>
      </c>
      <c r="C20" s="13">
        <v>0</v>
      </c>
      <c r="D20" s="13">
        <v>0</v>
      </c>
      <c r="E20" s="64">
        <v>0</v>
      </c>
      <c r="F20" s="65">
        <v>6935460</v>
      </c>
      <c r="G20" s="64">
        <v>2863324</v>
      </c>
      <c r="H20" s="64">
        <v>0</v>
      </c>
      <c r="I20" s="13">
        <v>0</v>
      </c>
      <c r="J20" s="64">
        <v>0</v>
      </c>
      <c r="K20" s="64">
        <v>2863324</v>
      </c>
      <c r="L20" s="63">
        <v>452186</v>
      </c>
      <c r="M20" s="85">
        <v>0</v>
      </c>
      <c r="N20" s="85">
        <v>0</v>
      </c>
      <c r="O20" s="64">
        <v>0</v>
      </c>
      <c r="P20" s="13">
        <v>452186</v>
      </c>
      <c r="Q20" s="7">
        <v>10250970</v>
      </c>
      <c r="R20" s="45">
        <v>752960</v>
      </c>
      <c r="S20" s="7">
        <v>9498010</v>
      </c>
      <c r="T20" s="97">
        <v>7.9699999999999993E-2</v>
      </c>
      <c r="U20" s="7">
        <v>756991</v>
      </c>
      <c r="V20" s="45">
        <v>4497</v>
      </c>
      <c r="W20" s="28">
        <v>752494</v>
      </c>
      <c r="X20" s="28">
        <v>318456</v>
      </c>
      <c r="Y20" s="50">
        <v>434038</v>
      </c>
      <c r="Z20" s="13">
        <v>50116</v>
      </c>
      <c r="AA20" s="13">
        <v>50191</v>
      </c>
      <c r="AB20" s="13">
        <v>50191</v>
      </c>
      <c r="AC20" s="13">
        <v>55986</v>
      </c>
      <c r="AD20" s="13">
        <v>55986</v>
      </c>
      <c r="AE20" s="13">
        <v>55986</v>
      </c>
      <c r="AF20" s="13">
        <v>57490</v>
      </c>
      <c r="AG20" s="13">
        <v>57490</v>
      </c>
      <c r="AH20" s="13">
        <v>57490</v>
      </c>
      <c r="AI20" s="13">
        <v>87214</v>
      </c>
      <c r="AJ20" s="13">
        <v>87214</v>
      </c>
      <c r="AK20" s="13">
        <v>87140</v>
      </c>
      <c r="AL20" s="13">
        <v>752494</v>
      </c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</row>
    <row r="21" spans="1:189" x14ac:dyDescent="0.25">
      <c r="A21" s="94" t="s">
        <v>35</v>
      </c>
      <c r="B21" s="63">
        <v>17879040</v>
      </c>
      <c r="C21" s="13">
        <v>349324</v>
      </c>
      <c r="D21" s="13">
        <v>0</v>
      </c>
      <c r="E21" s="64">
        <v>349324</v>
      </c>
      <c r="F21" s="65">
        <v>18228364</v>
      </c>
      <c r="G21" s="64">
        <v>7364229</v>
      </c>
      <c r="H21" s="64">
        <v>135950.95000000001</v>
      </c>
      <c r="I21" s="13">
        <v>0</v>
      </c>
      <c r="J21" s="64">
        <v>135951</v>
      </c>
      <c r="K21" s="64">
        <v>7500180</v>
      </c>
      <c r="L21" s="63">
        <v>1249320</v>
      </c>
      <c r="M21" s="85">
        <v>22387</v>
      </c>
      <c r="N21" s="85">
        <v>0</v>
      </c>
      <c r="O21" s="64">
        <v>22387</v>
      </c>
      <c r="P21" s="13">
        <v>1271707</v>
      </c>
      <c r="Q21" s="7">
        <v>27000251</v>
      </c>
      <c r="R21" s="45">
        <v>0</v>
      </c>
      <c r="S21" s="7">
        <v>27000251</v>
      </c>
      <c r="T21" s="97">
        <v>7.5700000000000003E-2</v>
      </c>
      <c r="U21" s="7">
        <v>2043919</v>
      </c>
      <c r="V21" s="45">
        <v>15509</v>
      </c>
      <c r="W21" s="28">
        <v>2028410</v>
      </c>
      <c r="X21" s="28">
        <v>858755</v>
      </c>
      <c r="Y21" s="50">
        <v>1169655</v>
      </c>
      <c r="Z21" s="13">
        <v>135145</v>
      </c>
      <c r="AA21" s="13">
        <v>135347</v>
      </c>
      <c r="AB21" s="13">
        <v>135347</v>
      </c>
      <c r="AC21" s="13">
        <v>150972</v>
      </c>
      <c r="AD21" s="13">
        <v>150972</v>
      </c>
      <c r="AE21" s="13">
        <v>150972</v>
      </c>
      <c r="AF21" s="13">
        <v>154927</v>
      </c>
      <c r="AG21" s="13">
        <v>154927</v>
      </c>
      <c r="AH21" s="13">
        <v>154927</v>
      </c>
      <c r="AI21" s="13">
        <v>235026</v>
      </c>
      <c r="AJ21" s="13">
        <v>235026</v>
      </c>
      <c r="AK21" s="13">
        <v>234822</v>
      </c>
      <c r="AL21" s="13">
        <v>2028410</v>
      </c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</row>
    <row r="22" spans="1:189" x14ac:dyDescent="0.25">
      <c r="A22" s="94" t="s">
        <v>36</v>
      </c>
      <c r="B22" s="63">
        <v>10903899</v>
      </c>
      <c r="C22" s="13">
        <v>0</v>
      </c>
      <c r="D22" s="13">
        <v>0</v>
      </c>
      <c r="E22" s="64">
        <v>0</v>
      </c>
      <c r="F22" s="65">
        <v>10903899</v>
      </c>
      <c r="G22" s="64">
        <v>4585821</v>
      </c>
      <c r="H22" s="64">
        <v>0</v>
      </c>
      <c r="I22" s="13">
        <v>0</v>
      </c>
      <c r="J22" s="64">
        <v>0</v>
      </c>
      <c r="K22" s="64">
        <v>4585821</v>
      </c>
      <c r="L22" s="63">
        <v>732877</v>
      </c>
      <c r="M22" s="85">
        <v>0</v>
      </c>
      <c r="N22" s="85">
        <v>0</v>
      </c>
      <c r="O22" s="64">
        <v>0</v>
      </c>
      <c r="P22" s="13">
        <v>732877</v>
      </c>
      <c r="Q22" s="7">
        <v>16222597</v>
      </c>
      <c r="R22" s="45">
        <v>0</v>
      </c>
      <c r="S22" s="7">
        <v>16222597</v>
      </c>
      <c r="T22" s="97">
        <v>7.7600000000000002E-2</v>
      </c>
      <c r="U22" s="7">
        <v>1258874</v>
      </c>
      <c r="V22" s="45">
        <v>21876</v>
      </c>
      <c r="W22" s="28">
        <v>1236998</v>
      </c>
      <c r="X22" s="28">
        <v>523499</v>
      </c>
      <c r="Y22" s="50">
        <v>713499</v>
      </c>
      <c r="Z22" s="13">
        <v>82384</v>
      </c>
      <c r="AA22" s="13">
        <v>82508</v>
      </c>
      <c r="AB22" s="13">
        <v>82508</v>
      </c>
      <c r="AC22" s="13">
        <v>92033</v>
      </c>
      <c r="AD22" s="13">
        <v>92033</v>
      </c>
      <c r="AE22" s="13">
        <v>92033</v>
      </c>
      <c r="AF22" s="13">
        <v>94506</v>
      </c>
      <c r="AG22" s="13">
        <v>94506</v>
      </c>
      <c r="AH22" s="13">
        <v>94506</v>
      </c>
      <c r="AI22" s="13">
        <v>143368</v>
      </c>
      <c r="AJ22" s="13">
        <v>143368</v>
      </c>
      <c r="AK22" s="13">
        <v>143245</v>
      </c>
      <c r="AL22" s="13">
        <v>1236998</v>
      </c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</row>
    <row r="23" spans="1:189" x14ac:dyDescent="0.25">
      <c r="A23" s="94" t="s">
        <v>37</v>
      </c>
      <c r="B23" s="63">
        <v>12775423</v>
      </c>
      <c r="C23" s="13">
        <v>1160724.25</v>
      </c>
      <c r="D23" s="13">
        <v>81958.75</v>
      </c>
      <c r="E23" s="64">
        <v>1078766</v>
      </c>
      <c r="F23" s="65">
        <v>13854189</v>
      </c>
      <c r="G23" s="64">
        <v>5161599</v>
      </c>
      <c r="H23" s="64">
        <v>298716.18</v>
      </c>
      <c r="I23" s="13">
        <v>17450.57</v>
      </c>
      <c r="J23" s="64">
        <v>281266</v>
      </c>
      <c r="K23" s="64">
        <v>5442865</v>
      </c>
      <c r="L23" s="63">
        <v>881015</v>
      </c>
      <c r="M23" s="85">
        <v>69756</v>
      </c>
      <c r="N23" s="85">
        <v>4402</v>
      </c>
      <c r="O23" s="64">
        <v>65354</v>
      </c>
      <c r="P23" s="13">
        <v>946369</v>
      </c>
      <c r="Q23" s="7">
        <v>20243423</v>
      </c>
      <c r="R23" s="45">
        <v>0</v>
      </c>
      <c r="S23" s="7">
        <v>20243423</v>
      </c>
      <c r="T23" s="97">
        <v>7.5700000000000003E-2</v>
      </c>
      <c r="U23" s="7">
        <v>1532427</v>
      </c>
      <c r="V23" s="45">
        <v>14914</v>
      </c>
      <c r="W23" s="28">
        <v>1517513</v>
      </c>
      <c r="X23" s="28">
        <v>642211</v>
      </c>
      <c r="Y23" s="50">
        <v>875302</v>
      </c>
      <c r="Z23" s="13">
        <v>101066</v>
      </c>
      <c r="AA23" s="13">
        <v>101218</v>
      </c>
      <c r="AB23" s="13">
        <v>101218</v>
      </c>
      <c r="AC23" s="13">
        <v>112903</v>
      </c>
      <c r="AD23" s="13">
        <v>112903</v>
      </c>
      <c r="AE23" s="13">
        <v>112903</v>
      </c>
      <c r="AF23" s="13">
        <v>115938</v>
      </c>
      <c r="AG23" s="13">
        <v>115938</v>
      </c>
      <c r="AH23" s="13">
        <v>115938</v>
      </c>
      <c r="AI23" s="13">
        <v>175880</v>
      </c>
      <c r="AJ23" s="13">
        <v>175880</v>
      </c>
      <c r="AK23" s="13">
        <v>175728</v>
      </c>
      <c r="AL23" s="13">
        <v>1517513</v>
      </c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</row>
    <row r="24" spans="1:189" ht="18" customHeight="1" x14ac:dyDescent="0.25">
      <c r="A24" s="94" t="s">
        <v>38</v>
      </c>
      <c r="B24" s="63">
        <v>8917231</v>
      </c>
      <c r="C24" s="13">
        <v>0</v>
      </c>
      <c r="D24" s="13">
        <v>0</v>
      </c>
      <c r="E24" s="64">
        <v>0</v>
      </c>
      <c r="F24" s="65">
        <v>8917231</v>
      </c>
      <c r="G24" s="64">
        <v>3725421</v>
      </c>
      <c r="H24" s="64">
        <v>0</v>
      </c>
      <c r="I24" s="13">
        <v>0</v>
      </c>
      <c r="J24" s="64">
        <v>0</v>
      </c>
      <c r="K24" s="64">
        <v>3725421</v>
      </c>
      <c r="L24" s="63">
        <v>583460</v>
      </c>
      <c r="M24" s="85">
        <v>0</v>
      </c>
      <c r="N24" s="85">
        <v>0</v>
      </c>
      <c r="O24" s="64">
        <v>0</v>
      </c>
      <c r="P24" s="13">
        <v>583460</v>
      </c>
      <c r="Q24" s="7">
        <v>13226112</v>
      </c>
      <c r="R24" s="45">
        <v>0</v>
      </c>
      <c r="S24" s="7">
        <v>13226112</v>
      </c>
      <c r="T24" s="97">
        <v>7.5499999999999998E-2</v>
      </c>
      <c r="U24" s="7">
        <v>998571</v>
      </c>
      <c r="V24" s="45">
        <v>6984</v>
      </c>
      <c r="W24" s="28">
        <v>991587</v>
      </c>
      <c r="X24" s="28">
        <v>419640</v>
      </c>
      <c r="Y24" s="50">
        <v>571947</v>
      </c>
      <c r="Z24" s="13">
        <v>66040</v>
      </c>
      <c r="AA24" s="13">
        <v>66139</v>
      </c>
      <c r="AB24" s="13">
        <v>66139</v>
      </c>
      <c r="AC24" s="13">
        <v>73774</v>
      </c>
      <c r="AD24" s="13">
        <v>73774</v>
      </c>
      <c r="AE24" s="13">
        <v>73774</v>
      </c>
      <c r="AF24" s="13">
        <v>75757</v>
      </c>
      <c r="AG24" s="13">
        <v>75757</v>
      </c>
      <c r="AH24" s="13">
        <v>75757</v>
      </c>
      <c r="AI24" s="13">
        <v>114925</v>
      </c>
      <c r="AJ24" s="13">
        <v>114925</v>
      </c>
      <c r="AK24" s="13">
        <v>114826</v>
      </c>
      <c r="AL24" s="13">
        <v>991587</v>
      </c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</row>
    <row r="25" spans="1:189" x14ac:dyDescent="0.25">
      <c r="A25" s="94" t="s">
        <v>39</v>
      </c>
      <c r="B25" s="63">
        <v>37343357</v>
      </c>
      <c r="C25" s="13">
        <v>1956264</v>
      </c>
      <c r="D25" s="13">
        <v>1554.56</v>
      </c>
      <c r="E25" s="64">
        <v>1954709</v>
      </c>
      <c r="F25" s="65">
        <v>39298066</v>
      </c>
      <c r="G25" s="64">
        <v>15014892</v>
      </c>
      <c r="H25" s="64">
        <v>733687.5</v>
      </c>
      <c r="I25" s="13">
        <v>0</v>
      </c>
      <c r="J25" s="64">
        <v>733688</v>
      </c>
      <c r="K25" s="64">
        <v>15748580</v>
      </c>
      <c r="L25" s="63">
        <v>2597866</v>
      </c>
      <c r="M25" s="85">
        <v>106320</v>
      </c>
      <c r="N25" s="85">
        <v>0</v>
      </c>
      <c r="O25" s="64">
        <v>106320</v>
      </c>
      <c r="P25" s="13">
        <v>2704186</v>
      </c>
      <c r="Q25" s="7">
        <v>57750832</v>
      </c>
      <c r="R25" s="45">
        <v>1302625</v>
      </c>
      <c r="S25" s="7">
        <v>56448207</v>
      </c>
      <c r="T25" s="97">
        <v>7.6399999999999996E-2</v>
      </c>
      <c r="U25" s="7">
        <v>4312643</v>
      </c>
      <c r="V25" s="45">
        <v>65552</v>
      </c>
      <c r="W25" s="28">
        <v>4247091</v>
      </c>
      <c r="X25" s="28">
        <v>1797370</v>
      </c>
      <c r="Y25" s="50">
        <v>2449721</v>
      </c>
      <c r="Z25" s="13">
        <v>282856</v>
      </c>
      <c r="AA25" s="13">
        <v>283281</v>
      </c>
      <c r="AB25" s="13">
        <v>283281</v>
      </c>
      <c r="AC25" s="13">
        <v>315984</v>
      </c>
      <c r="AD25" s="13">
        <v>315984</v>
      </c>
      <c r="AE25" s="13">
        <v>315984</v>
      </c>
      <c r="AF25" s="13">
        <v>324478</v>
      </c>
      <c r="AG25" s="13">
        <v>324478</v>
      </c>
      <c r="AH25" s="13">
        <v>324478</v>
      </c>
      <c r="AI25" s="13">
        <v>492238</v>
      </c>
      <c r="AJ25" s="13">
        <v>492238</v>
      </c>
      <c r="AK25" s="13">
        <v>491811</v>
      </c>
      <c r="AL25" s="13">
        <v>4247091</v>
      </c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</row>
    <row r="26" spans="1:189" x14ac:dyDescent="0.25">
      <c r="A26" s="94" t="s">
        <v>40</v>
      </c>
      <c r="B26" s="63">
        <v>16254820</v>
      </c>
      <c r="C26" s="13">
        <v>748209</v>
      </c>
      <c r="D26" s="13">
        <v>55</v>
      </c>
      <c r="E26" s="64">
        <v>748154</v>
      </c>
      <c r="F26" s="65">
        <v>17002974</v>
      </c>
      <c r="G26" s="64">
        <v>6731627</v>
      </c>
      <c r="H26" s="64">
        <v>185742.66</v>
      </c>
      <c r="I26" s="13">
        <v>0</v>
      </c>
      <c r="J26" s="64">
        <v>185743</v>
      </c>
      <c r="K26" s="64">
        <v>6917370</v>
      </c>
      <c r="L26" s="63">
        <v>1134946</v>
      </c>
      <c r="M26" s="85">
        <v>54510</v>
      </c>
      <c r="N26" s="85">
        <v>0</v>
      </c>
      <c r="O26" s="64">
        <v>54510</v>
      </c>
      <c r="P26" s="13">
        <v>1189456</v>
      </c>
      <c r="Q26" s="7">
        <v>25109800</v>
      </c>
      <c r="R26" s="45">
        <v>1193519</v>
      </c>
      <c r="S26" s="7">
        <v>23916281</v>
      </c>
      <c r="T26" s="97">
        <v>7.5200000000000003E-2</v>
      </c>
      <c r="U26" s="7">
        <v>1798504</v>
      </c>
      <c r="V26" s="45">
        <v>16877</v>
      </c>
      <c r="W26" s="28">
        <v>1781627</v>
      </c>
      <c r="X26" s="28">
        <v>753985</v>
      </c>
      <c r="Y26" s="50">
        <v>1027642</v>
      </c>
      <c r="Z26" s="13">
        <v>118656</v>
      </c>
      <c r="AA26" s="13">
        <v>118835</v>
      </c>
      <c r="AB26" s="13">
        <v>118835</v>
      </c>
      <c r="AC26" s="13">
        <v>132553</v>
      </c>
      <c r="AD26" s="13">
        <v>132553</v>
      </c>
      <c r="AE26" s="13">
        <v>132553</v>
      </c>
      <c r="AF26" s="13">
        <v>136116</v>
      </c>
      <c r="AG26" s="13">
        <v>136116</v>
      </c>
      <c r="AH26" s="13">
        <v>136116</v>
      </c>
      <c r="AI26" s="13">
        <v>206490</v>
      </c>
      <c r="AJ26" s="13">
        <v>206490</v>
      </c>
      <c r="AK26" s="13">
        <v>206314</v>
      </c>
      <c r="AL26" s="13">
        <v>1781627</v>
      </c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</row>
    <row r="27" spans="1:189" x14ac:dyDescent="0.25">
      <c r="A27" s="94" t="s">
        <v>41</v>
      </c>
      <c r="B27" s="63">
        <v>32460045</v>
      </c>
      <c r="C27" s="13">
        <v>1251715</v>
      </c>
      <c r="D27" s="13">
        <v>0</v>
      </c>
      <c r="E27" s="64">
        <v>1251715</v>
      </c>
      <c r="F27" s="65">
        <v>33711760</v>
      </c>
      <c r="G27" s="64">
        <v>14230058</v>
      </c>
      <c r="H27" s="64">
        <v>117732</v>
      </c>
      <c r="I27" s="13">
        <v>0</v>
      </c>
      <c r="J27" s="64">
        <v>117732</v>
      </c>
      <c r="K27" s="64">
        <v>14347790</v>
      </c>
      <c r="L27" s="63">
        <v>2255238</v>
      </c>
      <c r="M27" s="85">
        <v>89527.5</v>
      </c>
      <c r="N27" s="85">
        <v>0</v>
      </c>
      <c r="O27" s="64">
        <v>89528</v>
      </c>
      <c r="P27" s="13">
        <v>2344766</v>
      </c>
      <c r="Q27" s="7">
        <v>50404316</v>
      </c>
      <c r="R27" s="45">
        <v>0</v>
      </c>
      <c r="S27" s="7">
        <v>50404316</v>
      </c>
      <c r="T27" s="97">
        <v>7.6600000000000001E-2</v>
      </c>
      <c r="U27" s="7">
        <v>3860971</v>
      </c>
      <c r="V27" s="45">
        <v>89249</v>
      </c>
      <c r="W27" s="28">
        <v>3771722</v>
      </c>
      <c r="X27" s="28">
        <v>1596193</v>
      </c>
      <c r="Y27" s="50">
        <v>2175529</v>
      </c>
      <c r="Z27" s="13">
        <v>251197</v>
      </c>
      <c r="AA27" s="13">
        <v>251574</v>
      </c>
      <c r="AB27" s="13">
        <v>251574</v>
      </c>
      <c r="AC27" s="13">
        <v>280616</v>
      </c>
      <c r="AD27" s="13">
        <v>280616</v>
      </c>
      <c r="AE27" s="13">
        <v>280616</v>
      </c>
      <c r="AF27" s="13">
        <v>288160</v>
      </c>
      <c r="AG27" s="13">
        <v>288160</v>
      </c>
      <c r="AH27" s="13">
        <v>288160</v>
      </c>
      <c r="AI27" s="13">
        <v>437143</v>
      </c>
      <c r="AJ27" s="13">
        <v>437143</v>
      </c>
      <c r="AK27" s="13">
        <v>436763</v>
      </c>
      <c r="AL27" s="13">
        <v>3771722</v>
      </c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</row>
    <row r="28" spans="1:189" x14ac:dyDescent="0.25">
      <c r="A28" s="94" t="s">
        <v>42</v>
      </c>
      <c r="B28" s="63">
        <v>89789365</v>
      </c>
      <c r="C28" s="13">
        <v>4705535.6500000004</v>
      </c>
      <c r="D28" s="13">
        <v>0</v>
      </c>
      <c r="E28" s="64">
        <v>4705536</v>
      </c>
      <c r="F28" s="65">
        <v>94494901</v>
      </c>
      <c r="G28" s="64">
        <v>37643803</v>
      </c>
      <c r="H28" s="64">
        <v>555363.19999999995</v>
      </c>
      <c r="I28" s="13">
        <v>0</v>
      </c>
      <c r="J28" s="64">
        <v>555363</v>
      </c>
      <c r="K28" s="64">
        <v>38199166</v>
      </c>
      <c r="L28" s="63">
        <v>6177945</v>
      </c>
      <c r="M28" s="85">
        <v>356887</v>
      </c>
      <c r="N28" s="85">
        <v>0</v>
      </c>
      <c r="O28" s="64">
        <v>356887</v>
      </c>
      <c r="P28" s="13">
        <v>6534832</v>
      </c>
      <c r="Q28" s="7">
        <v>139228899</v>
      </c>
      <c r="R28" s="45">
        <v>0</v>
      </c>
      <c r="S28" s="7">
        <v>139228899</v>
      </c>
      <c r="T28" s="97">
        <v>7.8899999999999998E-2</v>
      </c>
      <c r="U28" s="7">
        <v>10985160</v>
      </c>
      <c r="V28" s="45">
        <v>77206</v>
      </c>
      <c r="W28" s="28">
        <v>10907954</v>
      </c>
      <c r="X28" s="28">
        <v>4616252.8623999953</v>
      </c>
      <c r="Y28" s="50">
        <v>6291701.1376000047</v>
      </c>
      <c r="Z28" s="13">
        <v>726468.29119999893</v>
      </c>
      <c r="AA28" s="13">
        <v>727563.05439999979</v>
      </c>
      <c r="AB28" s="13">
        <v>727563.05439999979</v>
      </c>
      <c r="AC28" s="13">
        <v>811552.82079999894</v>
      </c>
      <c r="AD28" s="13">
        <v>811552.82079999894</v>
      </c>
      <c r="AE28" s="13">
        <v>811552.82079999894</v>
      </c>
      <c r="AF28" s="28">
        <v>833372.030708462</v>
      </c>
      <c r="AG28" s="28">
        <v>833372.030708462</v>
      </c>
      <c r="AH28" s="28">
        <v>833372.030708462</v>
      </c>
      <c r="AI28" s="28">
        <v>1264229.9222396705</v>
      </c>
      <c r="AJ28" s="28">
        <v>1264229.9222396705</v>
      </c>
      <c r="AK28" s="13">
        <v>1263125.2009952776</v>
      </c>
      <c r="AL28" s="13">
        <v>10907954</v>
      </c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</row>
    <row r="29" spans="1:189" ht="18" customHeight="1" x14ac:dyDescent="0.25">
      <c r="A29" s="94" t="s">
        <v>43</v>
      </c>
      <c r="B29" s="63">
        <v>8771292</v>
      </c>
      <c r="C29" s="13">
        <v>131840</v>
      </c>
      <c r="D29" s="13">
        <v>0</v>
      </c>
      <c r="E29" s="64">
        <v>131840</v>
      </c>
      <c r="F29" s="65">
        <v>8903132</v>
      </c>
      <c r="G29" s="64">
        <v>3717974</v>
      </c>
      <c r="H29" s="64">
        <v>58855.199999999997</v>
      </c>
      <c r="I29" s="13">
        <v>0</v>
      </c>
      <c r="J29" s="64">
        <v>58855</v>
      </c>
      <c r="K29" s="64">
        <v>3776829</v>
      </c>
      <c r="L29" s="63">
        <v>603380</v>
      </c>
      <c r="M29" s="85">
        <v>12000</v>
      </c>
      <c r="N29" s="85">
        <v>0</v>
      </c>
      <c r="O29" s="64">
        <v>12000</v>
      </c>
      <c r="P29" s="13">
        <v>615380</v>
      </c>
      <c r="Q29" s="7">
        <v>13295341</v>
      </c>
      <c r="R29" s="45">
        <v>0</v>
      </c>
      <c r="S29" s="7">
        <v>13295341</v>
      </c>
      <c r="T29" s="97">
        <v>7.5300000000000006E-2</v>
      </c>
      <c r="U29" s="7">
        <v>1001139</v>
      </c>
      <c r="V29" s="45">
        <v>9190</v>
      </c>
      <c r="W29" s="28">
        <v>991949</v>
      </c>
      <c r="X29" s="28">
        <v>419793</v>
      </c>
      <c r="Y29" s="50">
        <v>572156</v>
      </c>
      <c r="Z29" s="13">
        <v>66064</v>
      </c>
      <c r="AA29" s="13">
        <v>66163</v>
      </c>
      <c r="AB29" s="13">
        <v>66163</v>
      </c>
      <c r="AC29" s="13">
        <v>73801</v>
      </c>
      <c r="AD29" s="13">
        <v>73801</v>
      </c>
      <c r="AE29" s="13">
        <v>73801</v>
      </c>
      <c r="AF29" s="13">
        <v>75785</v>
      </c>
      <c r="AG29" s="13">
        <v>75785</v>
      </c>
      <c r="AH29" s="13">
        <v>75785</v>
      </c>
      <c r="AI29" s="13">
        <v>114967</v>
      </c>
      <c r="AJ29" s="13">
        <v>114967</v>
      </c>
      <c r="AK29" s="13">
        <v>114867</v>
      </c>
      <c r="AL29" s="13">
        <v>991949</v>
      </c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</row>
    <row r="30" spans="1:189" x14ac:dyDescent="0.25">
      <c r="A30" s="94" t="s">
        <v>44</v>
      </c>
      <c r="B30" s="63">
        <v>10575371</v>
      </c>
      <c r="C30" s="13">
        <v>176510</v>
      </c>
      <c r="D30" s="13">
        <v>0</v>
      </c>
      <c r="E30" s="64">
        <v>176510</v>
      </c>
      <c r="F30" s="65">
        <v>10751881</v>
      </c>
      <c r="G30" s="64">
        <v>4419988</v>
      </c>
      <c r="H30" s="64">
        <v>49330.25</v>
      </c>
      <c r="I30" s="13">
        <v>0</v>
      </c>
      <c r="J30" s="64">
        <v>49330</v>
      </c>
      <c r="K30" s="64">
        <v>4469318</v>
      </c>
      <c r="L30" s="63">
        <v>760162</v>
      </c>
      <c r="M30" s="85">
        <v>10500</v>
      </c>
      <c r="N30" s="85">
        <v>0</v>
      </c>
      <c r="O30" s="64">
        <v>10500</v>
      </c>
      <c r="P30" s="13">
        <v>770662</v>
      </c>
      <c r="Q30" s="7">
        <v>15991861</v>
      </c>
      <c r="R30" s="45">
        <v>0</v>
      </c>
      <c r="S30" s="7">
        <v>15991861</v>
      </c>
      <c r="T30" s="97">
        <v>7.7499999999999999E-2</v>
      </c>
      <c r="U30" s="7">
        <v>1239369</v>
      </c>
      <c r="V30" s="45">
        <v>7128</v>
      </c>
      <c r="W30" s="28">
        <v>1232241</v>
      </c>
      <c r="X30" s="28">
        <v>521484</v>
      </c>
      <c r="Y30" s="50">
        <v>710757</v>
      </c>
      <c r="Z30" s="13">
        <v>82067</v>
      </c>
      <c r="AA30" s="13">
        <v>82190</v>
      </c>
      <c r="AB30" s="13">
        <v>82190</v>
      </c>
      <c r="AC30" s="13">
        <v>91679</v>
      </c>
      <c r="AD30" s="13">
        <v>91679</v>
      </c>
      <c r="AE30" s="13">
        <v>91679</v>
      </c>
      <c r="AF30" s="13">
        <v>94143</v>
      </c>
      <c r="AG30" s="13">
        <v>94143</v>
      </c>
      <c r="AH30" s="13">
        <v>94143</v>
      </c>
      <c r="AI30" s="13">
        <v>142817</v>
      </c>
      <c r="AJ30" s="13">
        <v>142817</v>
      </c>
      <c r="AK30" s="13">
        <v>142694</v>
      </c>
      <c r="AL30" s="13">
        <v>1232241</v>
      </c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</row>
    <row r="31" spans="1:189" x14ac:dyDescent="0.25">
      <c r="A31" s="94" t="s">
        <v>45</v>
      </c>
      <c r="B31" s="63">
        <v>18224225</v>
      </c>
      <c r="C31" s="13">
        <v>542000</v>
      </c>
      <c r="D31" s="13">
        <v>0</v>
      </c>
      <c r="E31" s="64">
        <v>542000</v>
      </c>
      <c r="F31" s="65">
        <v>18766225</v>
      </c>
      <c r="G31" s="64">
        <v>7746477</v>
      </c>
      <c r="H31" s="64">
        <v>40877.64</v>
      </c>
      <c r="I31" s="13">
        <v>0</v>
      </c>
      <c r="J31" s="64">
        <v>40878</v>
      </c>
      <c r="K31" s="64">
        <v>7787355</v>
      </c>
      <c r="L31" s="63">
        <v>1207497</v>
      </c>
      <c r="M31" s="85">
        <v>32150</v>
      </c>
      <c r="N31" s="85">
        <v>0</v>
      </c>
      <c r="O31" s="64">
        <v>32150</v>
      </c>
      <c r="P31" s="13">
        <v>1239647</v>
      </c>
      <c r="Q31" s="7">
        <v>27793227</v>
      </c>
      <c r="R31" s="45">
        <v>0</v>
      </c>
      <c r="S31" s="7">
        <v>27793227</v>
      </c>
      <c r="T31" s="97">
        <v>7.7100000000000002E-2</v>
      </c>
      <c r="U31" s="7">
        <v>2142858</v>
      </c>
      <c r="V31" s="45">
        <v>7837</v>
      </c>
      <c r="W31" s="28">
        <v>2135021</v>
      </c>
      <c r="X31" s="28">
        <v>903542</v>
      </c>
      <c r="Y31" s="50">
        <v>1231479</v>
      </c>
      <c r="Z31" s="13">
        <v>142192</v>
      </c>
      <c r="AA31" s="13">
        <v>142406</v>
      </c>
      <c r="AB31" s="13">
        <v>142406</v>
      </c>
      <c r="AC31" s="13">
        <v>158846</v>
      </c>
      <c r="AD31" s="13">
        <v>158846</v>
      </c>
      <c r="AE31" s="13">
        <v>158846</v>
      </c>
      <c r="AF31" s="13">
        <v>163115</v>
      </c>
      <c r="AG31" s="13">
        <v>163115</v>
      </c>
      <c r="AH31" s="13">
        <v>163115</v>
      </c>
      <c r="AI31" s="13">
        <v>247449</v>
      </c>
      <c r="AJ31" s="13">
        <v>247449</v>
      </c>
      <c r="AK31" s="13">
        <v>247236</v>
      </c>
      <c r="AL31" s="13">
        <v>2135021</v>
      </c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</row>
    <row r="32" spans="1:189" x14ac:dyDescent="0.25">
      <c r="A32" s="94" t="s">
        <v>46</v>
      </c>
      <c r="B32" s="63">
        <v>28142475</v>
      </c>
      <c r="C32" s="13">
        <v>1382002</v>
      </c>
      <c r="D32" s="13">
        <v>880</v>
      </c>
      <c r="E32" s="64">
        <v>1381122</v>
      </c>
      <c r="F32" s="65">
        <v>29523597</v>
      </c>
      <c r="G32" s="64">
        <v>11316769</v>
      </c>
      <c r="H32" s="64">
        <v>950078.65</v>
      </c>
      <c r="I32" s="13">
        <v>190015.73</v>
      </c>
      <c r="J32" s="64">
        <v>760063</v>
      </c>
      <c r="K32" s="64">
        <v>12076832</v>
      </c>
      <c r="L32" s="63">
        <v>1859013</v>
      </c>
      <c r="M32" s="85">
        <v>81600</v>
      </c>
      <c r="N32" s="85">
        <v>0</v>
      </c>
      <c r="O32" s="64">
        <v>81600</v>
      </c>
      <c r="P32" s="13">
        <v>1940613</v>
      </c>
      <c r="Q32" s="7">
        <v>43541042</v>
      </c>
      <c r="R32" s="45">
        <v>0</v>
      </c>
      <c r="S32" s="7">
        <v>43541042</v>
      </c>
      <c r="T32" s="97">
        <v>7.6600000000000001E-2</v>
      </c>
      <c r="U32" s="7">
        <v>3335244</v>
      </c>
      <c r="V32" s="45">
        <v>51797</v>
      </c>
      <c r="W32" s="28">
        <v>3283447</v>
      </c>
      <c r="X32" s="28">
        <v>1389554</v>
      </c>
      <c r="Y32" s="50">
        <v>1893893</v>
      </c>
      <c r="Z32" s="13">
        <v>218678</v>
      </c>
      <c r="AA32" s="13">
        <v>219006</v>
      </c>
      <c r="AB32" s="13">
        <v>219006</v>
      </c>
      <c r="AC32" s="13">
        <v>244288</v>
      </c>
      <c r="AD32" s="13">
        <v>244288</v>
      </c>
      <c r="AE32" s="13">
        <v>244288</v>
      </c>
      <c r="AF32" s="13">
        <v>250855</v>
      </c>
      <c r="AG32" s="13">
        <v>250855</v>
      </c>
      <c r="AH32" s="13">
        <v>250855</v>
      </c>
      <c r="AI32" s="13">
        <v>380552</v>
      </c>
      <c r="AJ32" s="13">
        <v>380552</v>
      </c>
      <c r="AK32" s="13">
        <v>380224</v>
      </c>
      <c r="AL32" s="13">
        <v>3283447</v>
      </c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</row>
    <row r="33" spans="1:189" x14ac:dyDescent="0.25">
      <c r="A33" s="94" t="s">
        <v>47</v>
      </c>
      <c r="B33" s="63">
        <v>15852061</v>
      </c>
      <c r="C33" s="13">
        <v>1953305</v>
      </c>
      <c r="D33" s="13">
        <v>473072</v>
      </c>
      <c r="E33" s="64">
        <v>1480233</v>
      </c>
      <c r="F33" s="65">
        <v>17332294</v>
      </c>
      <c r="G33" s="64">
        <v>6460754</v>
      </c>
      <c r="H33" s="64">
        <v>516336.25</v>
      </c>
      <c r="I33" s="13">
        <v>60920.25</v>
      </c>
      <c r="J33" s="64">
        <v>455416</v>
      </c>
      <c r="K33" s="64">
        <v>6916170</v>
      </c>
      <c r="L33" s="63">
        <v>1065208</v>
      </c>
      <c r="M33" s="85">
        <v>125152</v>
      </c>
      <c r="N33" s="85">
        <v>30241</v>
      </c>
      <c r="O33" s="64">
        <v>94911</v>
      </c>
      <c r="P33" s="13">
        <v>1160119</v>
      </c>
      <c r="Q33" s="7">
        <v>25408583</v>
      </c>
      <c r="R33" s="45">
        <v>0</v>
      </c>
      <c r="S33" s="7">
        <v>25408583</v>
      </c>
      <c r="T33" s="97">
        <v>7.5600000000000001E-2</v>
      </c>
      <c r="U33" s="7">
        <v>1920889</v>
      </c>
      <c r="V33" s="45">
        <v>8839</v>
      </c>
      <c r="W33" s="28">
        <v>1912050</v>
      </c>
      <c r="X33" s="28">
        <v>809182</v>
      </c>
      <c r="Y33" s="50">
        <v>1102868</v>
      </c>
      <c r="Z33" s="13">
        <v>127343</v>
      </c>
      <c r="AA33" s="13">
        <v>127534</v>
      </c>
      <c r="AB33" s="13">
        <v>127534</v>
      </c>
      <c r="AC33" s="13">
        <v>142257</v>
      </c>
      <c r="AD33" s="13">
        <v>142257</v>
      </c>
      <c r="AE33" s="13">
        <v>142257</v>
      </c>
      <c r="AF33" s="13">
        <v>146080</v>
      </c>
      <c r="AG33" s="13">
        <v>146080</v>
      </c>
      <c r="AH33" s="13">
        <v>146080</v>
      </c>
      <c r="AI33" s="13">
        <v>221606</v>
      </c>
      <c r="AJ33" s="13">
        <v>221606</v>
      </c>
      <c r="AK33" s="13">
        <v>221416</v>
      </c>
      <c r="AL33" s="13">
        <v>1912050</v>
      </c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</row>
    <row r="34" spans="1:189" ht="18" customHeight="1" x14ac:dyDescent="0.25">
      <c r="A34" s="94" t="s">
        <v>48</v>
      </c>
      <c r="B34" s="63">
        <v>13860784</v>
      </c>
      <c r="C34" s="13">
        <v>540317.5</v>
      </c>
      <c r="D34" s="13">
        <v>0</v>
      </c>
      <c r="E34" s="64">
        <v>540318</v>
      </c>
      <c r="F34" s="65">
        <v>14401102</v>
      </c>
      <c r="G34" s="64">
        <v>5936887</v>
      </c>
      <c r="H34" s="64">
        <v>109422.21</v>
      </c>
      <c r="I34" s="13">
        <v>0</v>
      </c>
      <c r="J34" s="64">
        <v>109422</v>
      </c>
      <c r="K34" s="64">
        <v>6046309</v>
      </c>
      <c r="L34" s="63">
        <v>937871</v>
      </c>
      <c r="M34" s="85">
        <v>36375</v>
      </c>
      <c r="N34" s="85">
        <v>0</v>
      </c>
      <c r="O34" s="64">
        <v>36375</v>
      </c>
      <c r="P34" s="13">
        <v>974246</v>
      </c>
      <c r="Q34" s="7">
        <v>21421657</v>
      </c>
      <c r="R34" s="45">
        <v>0</v>
      </c>
      <c r="S34" s="7">
        <v>21421657</v>
      </c>
      <c r="T34" s="97">
        <v>7.6300000000000007E-2</v>
      </c>
      <c r="U34" s="7">
        <v>1634472</v>
      </c>
      <c r="V34" s="45">
        <v>5465</v>
      </c>
      <c r="W34" s="28">
        <v>1629007</v>
      </c>
      <c r="X34" s="28">
        <v>689396</v>
      </c>
      <c r="Y34" s="50">
        <v>939611</v>
      </c>
      <c r="Z34" s="13">
        <v>108492</v>
      </c>
      <c r="AA34" s="13">
        <v>108655</v>
      </c>
      <c r="AB34" s="13">
        <v>108655</v>
      </c>
      <c r="AC34" s="13">
        <v>121198</v>
      </c>
      <c r="AD34" s="13">
        <v>121198</v>
      </c>
      <c r="AE34" s="13">
        <v>121198</v>
      </c>
      <c r="AF34" s="13">
        <v>124456</v>
      </c>
      <c r="AG34" s="13">
        <v>124456</v>
      </c>
      <c r="AH34" s="13">
        <v>124456</v>
      </c>
      <c r="AI34" s="13">
        <v>188802</v>
      </c>
      <c r="AJ34" s="13">
        <v>188802</v>
      </c>
      <c r="AK34" s="13">
        <v>188639</v>
      </c>
      <c r="AL34" s="13">
        <v>1629007</v>
      </c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</row>
    <row r="35" spans="1:189" x14ac:dyDescent="0.25">
      <c r="A35" s="94" t="s">
        <v>55</v>
      </c>
      <c r="B35" s="63">
        <v>9001718</v>
      </c>
      <c r="C35" s="13">
        <v>235575</v>
      </c>
      <c r="D35" s="13">
        <v>0</v>
      </c>
      <c r="E35" s="64">
        <v>235575</v>
      </c>
      <c r="F35" s="65">
        <v>9237293</v>
      </c>
      <c r="G35" s="64">
        <v>3895238</v>
      </c>
      <c r="H35" s="64">
        <v>134032.25</v>
      </c>
      <c r="I35" s="13"/>
      <c r="J35" s="64">
        <v>134032</v>
      </c>
      <c r="K35" s="64">
        <v>4029270</v>
      </c>
      <c r="L35" s="63">
        <v>613786</v>
      </c>
      <c r="M35" s="85">
        <v>13500</v>
      </c>
      <c r="N35" s="85">
        <v>0</v>
      </c>
      <c r="O35" s="64">
        <v>13500</v>
      </c>
      <c r="P35" s="13">
        <v>627286</v>
      </c>
      <c r="Q35" s="7">
        <v>13893849</v>
      </c>
      <c r="R35" s="45">
        <v>0</v>
      </c>
      <c r="S35" s="7">
        <v>13893849</v>
      </c>
      <c r="T35" s="97">
        <v>8.0399999999999999E-2</v>
      </c>
      <c r="U35" s="7">
        <v>1117065</v>
      </c>
      <c r="V35" s="45">
        <v>16027</v>
      </c>
      <c r="W35" s="28">
        <v>1101038</v>
      </c>
      <c r="X35" s="28">
        <v>465958</v>
      </c>
      <c r="Y35" s="50">
        <v>635080</v>
      </c>
      <c r="Z35" s="13">
        <v>73329</v>
      </c>
      <c r="AA35" s="13">
        <v>73439</v>
      </c>
      <c r="AB35" s="13">
        <v>73439</v>
      </c>
      <c r="AC35" s="13">
        <v>81917</v>
      </c>
      <c r="AD35" s="13">
        <v>81917</v>
      </c>
      <c r="AE35" s="13">
        <v>81917</v>
      </c>
      <c r="AF35" s="13">
        <v>84119</v>
      </c>
      <c r="AG35" s="13">
        <v>84119</v>
      </c>
      <c r="AH35" s="13">
        <v>84119</v>
      </c>
      <c r="AI35" s="13">
        <v>127611</v>
      </c>
      <c r="AJ35" s="13">
        <v>127611</v>
      </c>
      <c r="AK35" s="13">
        <v>127501</v>
      </c>
      <c r="AL35" s="13">
        <v>1101038</v>
      </c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</row>
    <row r="36" spans="1:189" x14ac:dyDescent="0.25">
      <c r="A36" s="94" t="s">
        <v>49</v>
      </c>
      <c r="B36" s="63">
        <v>32935647</v>
      </c>
      <c r="C36" s="13">
        <v>923495</v>
      </c>
      <c r="D36" s="13">
        <v>0</v>
      </c>
      <c r="E36" s="64">
        <v>923495</v>
      </c>
      <c r="F36" s="65">
        <v>33859142</v>
      </c>
      <c r="G36" s="64">
        <v>13469773</v>
      </c>
      <c r="H36" s="64">
        <v>291814.8</v>
      </c>
      <c r="I36" s="13">
        <v>0</v>
      </c>
      <c r="J36" s="64">
        <v>291815</v>
      </c>
      <c r="K36" s="64">
        <v>13761588</v>
      </c>
      <c r="L36" s="63">
        <v>2379995</v>
      </c>
      <c r="M36" s="85">
        <v>62150</v>
      </c>
      <c r="N36" s="85">
        <v>0</v>
      </c>
      <c r="O36" s="64">
        <v>62150</v>
      </c>
      <c r="P36" s="13">
        <v>2442145</v>
      </c>
      <c r="Q36" s="7">
        <v>50062875</v>
      </c>
      <c r="R36" s="45">
        <v>0</v>
      </c>
      <c r="S36" s="7">
        <v>50062875</v>
      </c>
      <c r="T36" s="97">
        <v>7.6100000000000001E-2</v>
      </c>
      <c r="U36" s="7">
        <v>3809785</v>
      </c>
      <c r="V36" s="45">
        <v>72902</v>
      </c>
      <c r="W36" s="28">
        <v>3736883</v>
      </c>
      <c r="X36" s="28">
        <v>1581448</v>
      </c>
      <c r="Y36" s="50">
        <v>2155435</v>
      </c>
      <c r="Z36" s="13">
        <v>248876</v>
      </c>
      <c r="AA36" s="13">
        <v>249250</v>
      </c>
      <c r="AB36" s="13">
        <v>249250</v>
      </c>
      <c r="AC36" s="13">
        <v>278024</v>
      </c>
      <c r="AD36" s="13">
        <v>278024</v>
      </c>
      <c r="AE36" s="13">
        <v>278024</v>
      </c>
      <c r="AF36" s="13">
        <v>285498</v>
      </c>
      <c r="AG36" s="13">
        <v>285498</v>
      </c>
      <c r="AH36" s="13">
        <v>285498</v>
      </c>
      <c r="AI36" s="13">
        <v>433105</v>
      </c>
      <c r="AJ36" s="13">
        <v>433105</v>
      </c>
      <c r="AK36" s="13">
        <v>432731</v>
      </c>
      <c r="AL36" s="13">
        <v>3736883</v>
      </c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</row>
    <row r="37" spans="1:189" x14ac:dyDescent="0.25">
      <c r="A37" s="94" t="s">
        <v>50</v>
      </c>
      <c r="B37" s="63">
        <v>15484424</v>
      </c>
      <c r="C37" s="13">
        <v>465806</v>
      </c>
      <c r="D37" s="13">
        <v>0</v>
      </c>
      <c r="E37" s="64">
        <v>465806</v>
      </c>
      <c r="F37" s="65">
        <v>15950230</v>
      </c>
      <c r="G37" s="64">
        <v>6492578</v>
      </c>
      <c r="H37" s="64">
        <v>19032.93</v>
      </c>
      <c r="I37" s="13">
        <v>0</v>
      </c>
      <c r="J37" s="64">
        <v>19033</v>
      </c>
      <c r="K37" s="64">
        <v>6511611</v>
      </c>
      <c r="L37" s="63">
        <v>1056054</v>
      </c>
      <c r="M37" s="85">
        <v>35119</v>
      </c>
      <c r="N37" s="85">
        <v>0</v>
      </c>
      <c r="O37" s="64">
        <v>35119</v>
      </c>
      <c r="P37" s="13">
        <v>1091173</v>
      </c>
      <c r="Q37" s="7">
        <v>23553014</v>
      </c>
      <c r="R37" s="45">
        <v>0</v>
      </c>
      <c r="S37" s="7">
        <v>23553014</v>
      </c>
      <c r="T37" s="97">
        <v>7.5499999999999998E-2</v>
      </c>
      <c r="U37" s="7">
        <v>1778253</v>
      </c>
      <c r="V37" s="45">
        <v>8041</v>
      </c>
      <c r="W37" s="28">
        <v>1770212</v>
      </c>
      <c r="X37" s="28">
        <v>749154</v>
      </c>
      <c r="Y37" s="50">
        <v>1021058</v>
      </c>
      <c r="Z37" s="13">
        <v>117896</v>
      </c>
      <c r="AA37" s="13">
        <v>118073</v>
      </c>
      <c r="AB37" s="13">
        <v>118073</v>
      </c>
      <c r="AC37" s="13">
        <v>131704</v>
      </c>
      <c r="AD37" s="13">
        <v>131704</v>
      </c>
      <c r="AE37" s="13">
        <v>131704</v>
      </c>
      <c r="AF37" s="13">
        <v>135244</v>
      </c>
      <c r="AG37" s="13">
        <v>135244</v>
      </c>
      <c r="AH37" s="13">
        <v>135244</v>
      </c>
      <c r="AI37" s="13">
        <v>205168</v>
      </c>
      <c r="AJ37" s="13">
        <v>205168</v>
      </c>
      <c r="AK37" s="13">
        <v>204990</v>
      </c>
      <c r="AL37" s="13">
        <v>1770212</v>
      </c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</row>
    <row r="38" spans="1:189" x14ac:dyDescent="0.25">
      <c r="A38" s="94" t="s">
        <v>51</v>
      </c>
      <c r="B38" s="63">
        <v>13570809</v>
      </c>
      <c r="C38" s="13">
        <v>365100</v>
      </c>
      <c r="D38" s="13">
        <v>0</v>
      </c>
      <c r="E38" s="64">
        <v>365100</v>
      </c>
      <c r="F38" s="65">
        <v>13935909</v>
      </c>
      <c r="G38" s="64">
        <v>5769717</v>
      </c>
      <c r="H38" s="64">
        <v>64120.5</v>
      </c>
      <c r="I38" s="13">
        <v>0</v>
      </c>
      <c r="J38" s="64">
        <v>64121</v>
      </c>
      <c r="K38" s="64">
        <v>5833838</v>
      </c>
      <c r="L38" s="63">
        <v>930931</v>
      </c>
      <c r="M38" s="85">
        <v>21330</v>
      </c>
      <c r="N38" s="85">
        <v>0</v>
      </c>
      <c r="O38" s="64">
        <v>21330</v>
      </c>
      <c r="P38" s="13">
        <v>952261</v>
      </c>
      <c r="Q38" s="7">
        <v>20722008</v>
      </c>
      <c r="R38" s="45">
        <v>0</v>
      </c>
      <c r="S38" s="7">
        <v>20722008</v>
      </c>
      <c r="T38" s="97">
        <v>7.7399999999999997E-2</v>
      </c>
      <c r="U38" s="7">
        <v>1603883</v>
      </c>
      <c r="V38" s="45">
        <v>8264</v>
      </c>
      <c r="W38" s="28">
        <v>1595619</v>
      </c>
      <c r="X38" s="28">
        <v>675266</v>
      </c>
      <c r="Y38" s="50">
        <v>920353</v>
      </c>
      <c r="Z38" s="13">
        <v>106268</v>
      </c>
      <c r="AA38" s="13">
        <v>106428</v>
      </c>
      <c r="AB38" s="13">
        <v>106428</v>
      </c>
      <c r="AC38" s="13">
        <v>118714</v>
      </c>
      <c r="AD38" s="13">
        <v>118714</v>
      </c>
      <c r="AE38" s="13">
        <v>118714</v>
      </c>
      <c r="AF38" s="13">
        <v>121905</v>
      </c>
      <c r="AG38" s="13">
        <v>121905</v>
      </c>
      <c r="AH38" s="13">
        <v>121905</v>
      </c>
      <c r="AI38" s="13">
        <v>184932</v>
      </c>
      <c r="AJ38" s="13">
        <v>184932</v>
      </c>
      <c r="AK38" s="13">
        <v>184774</v>
      </c>
      <c r="AL38" s="13">
        <v>1595619</v>
      </c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</row>
    <row r="39" spans="1:189" ht="18" customHeight="1" x14ac:dyDescent="0.25">
      <c r="A39" s="94" t="s">
        <v>52</v>
      </c>
      <c r="B39" s="63">
        <v>45001408</v>
      </c>
      <c r="C39" s="13">
        <v>1811776.54</v>
      </c>
      <c r="D39" s="13">
        <v>0</v>
      </c>
      <c r="E39" s="64">
        <v>1811777</v>
      </c>
      <c r="F39" s="65">
        <v>46813185</v>
      </c>
      <c r="G39" s="64">
        <v>18874321</v>
      </c>
      <c r="H39" s="64">
        <v>255699.6</v>
      </c>
      <c r="I39" s="13">
        <v>0</v>
      </c>
      <c r="J39" s="64">
        <v>255700</v>
      </c>
      <c r="K39" s="64">
        <v>19130021</v>
      </c>
      <c r="L39" s="63">
        <v>2996292</v>
      </c>
      <c r="M39" s="85">
        <v>124388</v>
      </c>
      <c r="N39" s="85">
        <v>0</v>
      </c>
      <c r="O39" s="64">
        <v>124388</v>
      </c>
      <c r="P39" s="13">
        <v>3120680</v>
      </c>
      <c r="Q39" s="7">
        <v>69063886</v>
      </c>
      <c r="R39" s="45">
        <v>0</v>
      </c>
      <c r="S39" s="7">
        <v>69063886</v>
      </c>
      <c r="T39" s="97">
        <v>7.6799999999999993E-2</v>
      </c>
      <c r="U39" s="7">
        <v>5304106</v>
      </c>
      <c r="V39" s="45">
        <v>148724</v>
      </c>
      <c r="W39" s="28">
        <v>5155382</v>
      </c>
      <c r="X39" s="28">
        <v>2175167</v>
      </c>
      <c r="Y39" s="50">
        <v>2980215</v>
      </c>
      <c r="Z39" s="13">
        <v>342311</v>
      </c>
      <c r="AA39" s="13">
        <v>342825</v>
      </c>
      <c r="AB39" s="13">
        <v>342825</v>
      </c>
      <c r="AC39" s="13">
        <v>382402</v>
      </c>
      <c r="AD39" s="13">
        <v>382402</v>
      </c>
      <c r="AE39" s="13">
        <v>382402</v>
      </c>
      <c r="AF39" s="13">
        <v>394744</v>
      </c>
      <c r="AG39" s="13">
        <v>394744</v>
      </c>
      <c r="AH39" s="13">
        <v>394744</v>
      </c>
      <c r="AI39" s="13">
        <v>598833</v>
      </c>
      <c r="AJ39" s="13">
        <v>598833</v>
      </c>
      <c r="AK39" s="13">
        <v>598317</v>
      </c>
      <c r="AL39" s="13">
        <v>5155382</v>
      </c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</row>
    <row r="40" spans="1:189" x14ac:dyDescent="0.25">
      <c r="A40" s="94" t="s">
        <v>53</v>
      </c>
      <c r="B40" s="63">
        <v>6573794</v>
      </c>
      <c r="C40" s="13">
        <v>0</v>
      </c>
      <c r="D40" s="13">
        <v>0</v>
      </c>
      <c r="E40" s="64">
        <v>0</v>
      </c>
      <c r="F40" s="65">
        <v>6573794</v>
      </c>
      <c r="G40" s="64">
        <v>2753989</v>
      </c>
      <c r="H40" s="64">
        <v>0</v>
      </c>
      <c r="I40" s="13">
        <v>0</v>
      </c>
      <c r="J40" s="64">
        <v>0</v>
      </c>
      <c r="K40" s="64">
        <v>2753989</v>
      </c>
      <c r="L40" s="63">
        <v>448340</v>
      </c>
      <c r="M40" s="85">
        <v>0</v>
      </c>
      <c r="N40" s="85">
        <v>0</v>
      </c>
      <c r="O40" s="64">
        <v>0</v>
      </c>
      <c r="P40" s="13">
        <v>448340</v>
      </c>
      <c r="Q40" s="7">
        <v>9776123</v>
      </c>
      <c r="R40" s="45">
        <v>0</v>
      </c>
      <c r="S40" s="7">
        <v>9776123</v>
      </c>
      <c r="T40" s="97">
        <v>7.6300000000000007E-2</v>
      </c>
      <c r="U40" s="7">
        <v>745918</v>
      </c>
      <c r="V40" s="45">
        <v>6651</v>
      </c>
      <c r="W40" s="28">
        <v>739267</v>
      </c>
      <c r="X40" s="28">
        <v>312856</v>
      </c>
      <c r="Y40" s="50">
        <v>426411</v>
      </c>
      <c r="Z40" s="13">
        <v>49235</v>
      </c>
      <c r="AA40" s="13">
        <v>49309</v>
      </c>
      <c r="AB40" s="13">
        <v>49309</v>
      </c>
      <c r="AC40" s="13">
        <v>55001</v>
      </c>
      <c r="AD40" s="13">
        <v>55001</v>
      </c>
      <c r="AE40" s="13">
        <v>55001</v>
      </c>
      <c r="AF40" s="13">
        <v>56480</v>
      </c>
      <c r="AG40" s="13">
        <v>56480</v>
      </c>
      <c r="AH40" s="13">
        <v>56480</v>
      </c>
      <c r="AI40" s="13">
        <v>85681</v>
      </c>
      <c r="AJ40" s="13">
        <v>85681</v>
      </c>
      <c r="AK40" s="13">
        <v>85609</v>
      </c>
      <c r="AL40" s="13">
        <v>739267</v>
      </c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</row>
    <row r="41" spans="1:189" x14ac:dyDescent="0.25">
      <c r="A41" s="94" t="s">
        <v>54</v>
      </c>
      <c r="B41" s="63">
        <v>8167756</v>
      </c>
      <c r="C41" s="13">
        <v>307197</v>
      </c>
      <c r="D41" s="13">
        <v>0</v>
      </c>
      <c r="E41" s="64">
        <v>307197</v>
      </c>
      <c r="F41" s="65">
        <v>8474953</v>
      </c>
      <c r="G41" s="64">
        <v>3514806</v>
      </c>
      <c r="H41" s="64">
        <v>64817</v>
      </c>
      <c r="I41" s="13">
        <v>0</v>
      </c>
      <c r="J41" s="64">
        <v>64817</v>
      </c>
      <c r="K41" s="64">
        <v>3579623</v>
      </c>
      <c r="L41" s="63">
        <v>537973</v>
      </c>
      <c r="M41" s="85">
        <v>21560</v>
      </c>
      <c r="N41" s="85">
        <v>0</v>
      </c>
      <c r="O41" s="64">
        <v>21560</v>
      </c>
      <c r="P41" s="13">
        <v>559533</v>
      </c>
      <c r="Q41" s="7">
        <v>12614109</v>
      </c>
      <c r="R41" s="45">
        <v>0</v>
      </c>
      <c r="S41" s="7">
        <v>12614109</v>
      </c>
      <c r="T41" s="97">
        <v>7.6300000000000007E-2</v>
      </c>
      <c r="U41" s="7">
        <v>962457</v>
      </c>
      <c r="V41" s="45">
        <v>12045</v>
      </c>
      <c r="W41" s="28">
        <v>950412</v>
      </c>
      <c r="X41" s="28">
        <v>402214</v>
      </c>
      <c r="Y41" s="50">
        <v>548198</v>
      </c>
      <c r="Z41" s="13">
        <v>63297</v>
      </c>
      <c r="AA41" s="13">
        <v>63392</v>
      </c>
      <c r="AB41" s="13">
        <v>63392</v>
      </c>
      <c r="AC41" s="13">
        <v>70711</v>
      </c>
      <c r="AD41" s="13">
        <v>70711</v>
      </c>
      <c r="AE41" s="13">
        <v>70711</v>
      </c>
      <c r="AF41" s="13">
        <v>72612</v>
      </c>
      <c r="AG41" s="13">
        <v>72612</v>
      </c>
      <c r="AH41" s="13">
        <v>72612</v>
      </c>
      <c r="AI41" s="13">
        <v>110153</v>
      </c>
      <c r="AJ41" s="13">
        <v>110153</v>
      </c>
      <c r="AK41" s="13">
        <v>110056</v>
      </c>
      <c r="AL41" s="13">
        <v>950412</v>
      </c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</row>
    <row r="42" spans="1:189" x14ac:dyDescent="0.25">
      <c r="A42" s="94" t="s">
        <v>56</v>
      </c>
      <c r="B42" s="63">
        <v>12704890</v>
      </c>
      <c r="C42" s="13">
        <v>256280</v>
      </c>
      <c r="D42" s="13">
        <v>0</v>
      </c>
      <c r="E42" s="64">
        <v>256280</v>
      </c>
      <c r="F42" s="65">
        <v>12961170</v>
      </c>
      <c r="G42" s="64">
        <v>5353782</v>
      </c>
      <c r="H42" s="64">
        <v>29900.400000000001</v>
      </c>
      <c r="I42" s="13">
        <v>0</v>
      </c>
      <c r="J42" s="64">
        <v>29900</v>
      </c>
      <c r="K42" s="64">
        <v>5383682</v>
      </c>
      <c r="L42" s="63">
        <v>874497</v>
      </c>
      <c r="M42" s="85">
        <v>14500</v>
      </c>
      <c r="N42" s="85">
        <v>0</v>
      </c>
      <c r="O42" s="64">
        <v>14500</v>
      </c>
      <c r="P42" s="13">
        <v>888997</v>
      </c>
      <c r="Q42" s="7">
        <v>19233849</v>
      </c>
      <c r="R42" s="45">
        <v>0</v>
      </c>
      <c r="S42" s="7">
        <v>19233849</v>
      </c>
      <c r="T42" s="97">
        <v>7.5899999999999995E-2</v>
      </c>
      <c r="U42" s="7">
        <v>1459849</v>
      </c>
      <c r="V42" s="45">
        <v>10848</v>
      </c>
      <c r="W42" s="28">
        <v>1449001</v>
      </c>
      <c r="X42" s="28">
        <v>613217</v>
      </c>
      <c r="Y42" s="50">
        <v>835784</v>
      </c>
      <c r="Z42" s="13">
        <v>96503</v>
      </c>
      <c r="AA42" s="13">
        <v>96648</v>
      </c>
      <c r="AB42" s="13">
        <v>96648</v>
      </c>
      <c r="AC42" s="13">
        <v>107806</v>
      </c>
      <c r="AD42" s="13">
        <v>107806</v>
      </c>
      <c r="AE42" s="13">
        <v>107806</v>
      </c>
      <c r="AF42" s="13">
        <v>110704</v>
      </c>
      <c r="AG42" s="13">
        <v>110704</v>
      </c>
      <c r="AH42" s="13">
        <v>110704</v>
      </c>
      <c r="AI42" s="13">
        <v>167939</v>
      </c>
      <c r="AJ42" s="13">
        <v>167939</v>
      </c>
      <c r="AK42" s="13">
        <v>167794</v>
      </c>
      <c r="AL42" s="13">
        <v>1449001</v>
      </c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</row>
    <row r="43" spans="1:189" x14ac:dyDescent="0.25">
      <c r="A43" s="94" t="s">
        <v>57</v>
      </c>
      <c r="B43" s="63">
        <v>18288082</v>
      </c>
      <c r="C43" s="13">
        <v>1437859.96</v>
      </c>
      <c r="D43" s="13">
        <v>46334.37</v>
      </c>
      <c r="E43" s="64">
        <v>1391526</v>
      </c>
      <c r="F43" s="65">
        <v>19679608</v>
      </c>
      <c r="G43" s="64">
        <v>7636812</v>
      </c>
      <c r="H43" s="64">
        <v>150937.88</v>
      </c>
      <c r="I43" s="13"/>
      <c r="J43" s="64">
        <v>150938</v>
      </c>
      <c r="K43" s="64">
        <v>7787750</v>
      </c>
      <c r="L43" s="63">
        <v>1247540</v>
      </c>
      <c r="M43" s="85">
        <v>81100</v>
      </c>
      <c r="N43" s="85">
        <v>6030.5</v>
      </c>
      <c r="O43" s="64">
        <v>75070</v>
      </c>
      <c r="P43" s="13">
        <v>1322610</v>
      </c>
      <c r="Q43" s="7">
        <v>28789968</v>
      </c>
      <c r="R43" s="45">
        <v>0</v>
      </c>
      <c r="S43" s="7">
        <v>28789968</v>
      </c>
      <c r="T43" s="97">
        <v>7.6399999999999996E-2</v>
      </c>
      <c r="U43" s="7">
        <v>2199554</v>
      </c>
      <c r="V43" s="45">
        <v>17768</v>
      </c>
      <c r="W43" s="28">
        <v>2181786</v>
      </c>
      <c r="X43" s="28">
        <v>923332</v>
      </c>
      <c r="Y43" s="50">
        <v>1258454</v>
      </c>
      <c r="Z43" s="13">
        <v>145307</v>
      </c>
      <c r="AA43" s="13">
        <v>145525</v>
      </c>
      <c r="AB43" s="13">
        <v>145525</v>
      </c>
      <c r="AC43" s="13">
        <v>162325</v>
      </c>
      <c r="AD43" s="13">
        <v>162325</v>
      </c>
      <c r="AE43" s="13">
        <v>162325</v>
      </c>
      <c r="AF43" s="13">
        <v>166688</v>
      </c>
      <c r="AG43" s="13">
        <v>166688</v>
      </c>
      <c r="AH43" s="13">
        <v>166688</v>
      </c>
      <c r="AI43" s="13">
        <v>252869</v>
      </c>
      <c r="AJ43" s="13">
        <v>252869</v>
      </c>
      <c r="AK43" s="13">
        <v>252652</v>
      </c>
      <c r="AL43" s="13">
        <v>2181786</v>
      </c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</row>
    <row r="44" spans="1:189" ht="18" customHeight="1" x14ac:dyDescent="0.25">
      <c r="A44" s="94" t="s">
        <v>58</v>
      </c>
      <c r="B44" s="63">
        <v>5487822</v>
      </c>
      <c r="C44" s="13">
        <v>0</v>
      </c>
      <c r="D44" s="13">
        <v>0</v>
      </c>
      <c r="E44" s="64">
        <v>0</v>
      </c>
      <c r="F44" s="65">
        <v>5487822</v>
      </c>
      <c r="G44" s="64">
        <v>2405933</v>
      </c>
      <c r="H44" s="64">
        <v>0</v>
      </c>
      <c r="I44" s="13">
        <v>0</v>
      </c>
      <c r="J44" s="64">
        <v>0</v>
      </c>
      <c r="K44" s="64">
        <v>2405933</v>
      </c>
      <c r="L44" s="63">
        <v>373467</v>
      </c>
      <c r="M44" s="85">
        <v>0</v>
      </c>
      <c r="N44" s="85">
        <v>0</v>
      </c>
      <c r="O44" s="64">
        <v>0</v>
      </c>
      <c r="P44" s="13">
        <v>373467</v>
      </c>
      <c r="Q44" s="7">
        <v>8267222</v>
      </c>
      <c r="R44" s="45">
        <v>0</v>
      </c>
      <c r="S44" s="7">
        <v>8267222</v>
      </c>
      <c r="T44" s="97">
        <v>7.7899999999999997E-2</v>
      </c>
      <c r="U44" s="7">
        <v>644017</v>
      </c>
      <c r="V44" s="45">
        <v>1642</v>
      </c>
      <c r="W44" s="28">
        <v>642375</v>
      </c>
      <c r="X44" s="28">
        <v>271853</v>
      </c>
      <c r="Y44" s="50">
        <v>370522</v>
      </c>
      <c r="Z44" s="13">
        <v>42782</v>
      </c>
      <c r="AA44" s="13">
        <v>42846</v>
      </c>
      <c r="AB44" s="13">
        <v>42846</v>
      </c>
      <c r="AC44" s="13">
        <v>47793</v>
      </c>
      <c r="AD44" s="13">
        <v>47793</v>
      </c>
      <c r="AE44" s="13">
        <v>47793</v>
      </c>
      <c r="AF44" s="13">
        <v>49077</v>
      </c>
      <c r="AG44" s="13">
        <v>49077</v>
      </c>
      <c r="AH44" s="13">
        <v>49077</v>
      </c>
      <c r="AI44" s="13">
        <v>74451</v>
      </c>
      <c r="AJ44" s="13">
        <v>74451</v>
      </c>
      <c r="AK44" s="13">
        <v>74389</v>
      </c>
      <c r="AL44" s="13">
        <v>642375</v>
      </c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</row>
    <row r="45" spans="1:189" x14ac:dyDescent="0.25">
      <c r="A45" s="94" t="s">
        <v>59</v>
      </c>
      <c r="B45" s="63">
        <v>5072022</v>
      </c>
      <c r="C45" s="13">
        <v>386697.5</v>
      </c>
      <c r="D45" s="13">
        <v>18776</v>
      </c>
      <c r="E45" s="64">
        <v>367922</v>
      </c>
      <c r="F45" s="65">
        <v>5439944</v>
      </c>
      <c r="G45" s="64">
        <v>2010599</v>
      </c>
      <c r="H45" s="64">
        <v>184165.88</v>
      </c>
      <c r="I45" s="13">
        <v>48783.88</v>
      </c>
      <c r="J45" s="64">
        <v>135382</v>
      </c>
      <c r="K45" s="64">
        <v>2145981</v>
      </c>
      <c r="L45" s="63">
        <v>308310</v>
      </c>
      <c r="M45" s="85">
        <v>22098</v>
      </c>
      <c r="N45" s="85">
        <v>1407</v>
      </c>
      <c r="O45" s="64">
        <v>20691</v>
      </c>
      <c r="P45" s="13">
        <v>329001</v>
      </c>
      <c r="Q45" s="7">
        <v>7914926</v>
      </c>
      <c r="R45" s="45">
        <v>812173</v>
      </c>
      <c r="S45" s="7">
        <v>7102753</v>
      </c>
      <c r="T45" s="97">
        <v>7.5899999999999995E-2</v>
      </c>
      <c r="U45" s="7">
        <v>539099</v>
      </c>
      <c r="V45" s="45">
        <v>3508</v>
      </c>
      <c r="W45" s="28">
        <v>535591</v>
      </c>
      <c r="X45" s="28">
        <v>226662</v>
      </c>
      <c r="Y45" s="50">
        <v>308929</v>
      </c>
      <c r="Z45" s="13">
        <v>35670</v>
      </c>
      <c r="AA45" s="13">
        <v>35724</v>
      </c>
      <c r="AB45" s="13">
        <v>35724</v>
      </c>
      <c r="AC45" s="13">
        <v>39848</v>
      </c>
      <c r="AD45" s="13">
        <v>39848</v>
      </c>
      <c r="AE45" s="13">
        <v>39848</v>
      </c>
      <c r="AF45" s="13">
        <v>40919</v>
      </c>
      <c r="AG45" s="13">
        <v>40919</v>
      </c>
      <c r="AH45" s="13">
        <v>40919</v>
      </c>
      <c r="AI45" s="13">
        <v>62075</v>
      </c>
      <c r="AJ45" s="13">
        <v>62075</v>
      </c>
      <c r="AK45" s="13">
        <v>62022</v>
      </c>
      <c r="AL45" s="13">
        <v>535591</v>
      </c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</row>
    <row r="46" spans="1:189" x14ac:dyDescent="0.25">
      <c r="A46" s="94" t="s">
        <v>60</v>
      </c>
      <c r="B46" s="63">
        <v>5711529</v>
      </c>
      <c r="C46" s="13">
        <v>0</v>
      </c>
      <c r="D46" s="13">
        <v>0</v>
      </c>
      <c r="E46" s="64">
        <v>0</v>
      </c>
      <c r="F46" s="65">
        <v>5711529</v>
      </c>
      <c r="G46" s="64">
        <v>2415996</v>
      </c>
      <c r="H46" s="64">
        <v>0</v>
      </c>
      <c r="I46" s="13">
        <v>0</v>
      </c>
      <c r="J46" s="64">
        <v>0</v>
      </c>
      <c r="K46" s="64">
        <v>2415996</v>
      </c>
      <c r="L46" s="63">
        <v>438165</v>
      </c>
      <c r="M46" s="85">
        <v>0</v>
      </c>
      <c r="N46" s="85">
        <v>0</v>
      </c>
      <c r="O46" s="64">
        <v>0</v>
      </c>
      <c r="P46" s="13">
        <v>438165</v>
      </c>
      <c r="Q46" s="7">
        <v>8565690</v>
      </c>
      <c r="R46" s="45">
        <v>0</v>
      </c>
      <c r="S46" s="7">
        <v>8565690</v>
      </c>
      <c r="T46" s="97">
        <v>7.8E-2</v>
      </c>
      <c r="U46" s="7">
        <v>668124</v>
      </c>
      <c r="V46" s="45">
        <v>5592</v>
      </c>
      <c r="W46" s="28">
        <v>662532</v>
      </c>
      <c r="X46" s="28">
        <v>280383</v>
      </c>
      <c r="Y46" s="50">
        <v>382149</v>
      </c>
      <c r="Z46" s="13">
        <v>44125</v>
      </c>
      <c r="AA46" s="13">
        <v>44191</v>
      </c>
      <c r="AB46" s="13">
        <v>44191</v>
      </c>
      <c r="AC46" s="13">
        <v>49292</v>
      </c>
      <c r="AD46" s="13">
        <v>49292</v>
      </c>
      <c r="AE46" s="13">
        <v>49292</v>
      </c>
      <c r="AF46" s="13">
        <v>50618</v>
      </c>
      <c r="AG46" s="13">
        <v>50618</v>
      </c>
      <c r="AH46" s="13">
        <v>50618</v>
      </c>
      <c r="AI46" s="13">
        <v>76788</v>
      </c>
      <c r="AJ46" s="13">
        <v>76788</v>
      </c>
      <c r="AK46" s="13">
        <v>76719</v>
      </c>
      <c r="AL46" s="13">
        <v>662532</v>
      </c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</row>
    <row r="47" spans="1:189" x14ac:dyDescent="0.25">
      <c r="A47" s="94" t="s">
        <v>61</v>
      </c>
      <c r="B47" s="63">
        <v>15574015</v>
      </c>
      <c r="C47" s="13">
        <v>0</v>
      </c>
      <c r="D47" s="13">
        <v>0</v>
      </c>
      <c r="E47" s="64">
        <v>0</v>
      </c>
      <c r="F47" s="65">
        <v>15574015</v>
      </c>
      <c r="G47" s="64">
        <v>6411689</v>
      </c>
      <c r="H47" s="64">
        <v>0</v>
      </c>
      <c r="I47" s="13">
        <v>0</v>
      </c>
      <c r="J47" s="64">
        <v>0</v>
      </c>
      <c r="K47" s="64">
        <v>6411689</v>
      </c>
      <c r="L47" s="63">
        <v>1032267</v>
      </c>
      <c r="M47" s="85">
        <v>0</v>
      </c>
      <c r="N47" s="85">
        <v>0</v>
      </c>
      <c r="O47" s="64">
        <v>0</v>
      </c>
      <c r="P47" s="13">
        <v>1032267</v>
      </c>
      <c r="Q47" s="7">
        <v>23017971</v>
      </c>
      <c r="R47" s="45">
        <v>0</v>
      </c>
      <c r="S47" s="7">
        <v>23017971</v>
      </c>
      <c r="T47" s="97">
        <v>7.7200000000000005E-2</v>
      </c>
      <c r="U47" s="7">
        <v>1776987</v>
      </c>
      <c r="V47" s="45">
        <v>35351</v>
      </c>
      <c r="W47" s="28">
        <v>1741636</v>
      </c>
      <c r="X47" s="28">
        <v>737061</v>
      </c>
      <c r="Y47" s="50">
        <v>1004575</v>
      </c>
      <c r="Z47" s="13">
        <v>115993</v>
      </c>
      <c r="AA47" s="13">
        <v>116167</v>
      </c>
      <c r="AB47" s="13">
        <v>116167</v>
      </c>
      <c r="AC47" s="13">
        <v>129578</v>
      </c>
      <c r="AD47" s="13">
        <v>129578</v>
      </c>
      <c r="AE47" s="13">
        <v>129578</v>
      </c>
      <c r="AF47" s="13">
        <v>133061</v>
      </c>
      <c r="AG47" s="13">
        <v>133061</v>
      </c>
      <c r="AH47" s="13">
        <v>133061</v>
      </c>
      <c r="AI47" s="13">
        <v>201855</v>
      </c>
      <c r="AJ47" s="13">
        <v>201855</v>
      </c>
      <c r="AK47" s="13">
        <v>201682</v>
      </c>
      <c r="AL47" s="13">
        <v>1741636</v>
      </c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</row>
    <row r="48" spans="1:189" x14ac:dyDescent="0.25">
      <c r="A48" s="94" t="s">
        <v>62</v>
      </c>
      <c r="B48" s="63">
        <v>33489139</v>
      </c>
      <c r="C48" s="13">
        <v>2423059.23</v>
      </c>
      <c r="D48" s="13">
        <v>26337.75</v>
      </c>
      <c r="E48" s="64">
        <v>2396721</v>
      </c>
      <c r="F48" s="65">
        <v>35885860</v>
      </c>
      <c r="G48" s="64">
        <v>13753071</v>
      </c>
      <c r="H48" s="64">
        <v>601744.80000000005</v>
      </c>
      <c r="I48" s="13">
        <v>0</v>
      </c>
      <c r="J48" s="64">
        <v>601745</v>
      </c>
      <c r="K48" s="64">
        <v>14354816</v>
      </c>
      <c r="L48" s="63">
        <v>2223415</v>
      </c>
      <c r="M48" s="85">
        <v>152333.64000000001</v>
      </c>
      <c r="N48" s="85">
        <v>1537.47</v>
      </c>
      <c r="O48" s="64">
        <v>150796</v>
      </c>
      <c r="P48" s="13">
        <v>2374211</v>
      </c>
      <c r="Q48" s="7">
        <v>52614887</v>
      </c>
      <c r="R48" s="45">
        <v>0</v>
      </c>
      <c r="S48" s="7">
        <v>52614887</v>
      </c>
      <c r="T48" s="97">
        <v>7.5899999999999995E-2</v>
      </c>
      <c r="U48" s="7">
        <v>3993470</v>
      </c>
      <c r="V48" s="45">
        <v>27958</v>
      </c>
      <c r="W48" s="28">
        <v>3965512</v>
      </c>
      <c r="X48" s="28">
        <v>1678205</v>
      </c>
      <c r="Y48" s="50">
        <v>2287307</v>
      </c>
      <c r="Z48" s="13">
        <v>264103</v>
      </c>
      <c r="AA48" s="13">
        <v>264500</v>
      </c>
      <c r="AB48" s="13">
        <v>264500</v>
      </c>
      <c r="AC48" s="13">
        <v>295034</v>
      </c>
      <c r="AD48" s="13">
        <v>295034</v>
      </c>
      <c r="AE48" s="13">
        <v>295034</v>
      </c>
      <c r="AF48" s="13">
        <v>302965</v>
      </c>
      <c r="AG48" s="13">
        <v>302965</v>
      </c>
      <c r="AH48" s="13">
        <v>302965</v>
      </c>
      <c r="AI48" s="13">
        <v>459603</v>
      </c>
      <c r="AJ48" s="13">
        <v>459603</v>
      </c>
      <c r="AK48" s="13">
        <v>459206</v>
      </c>
      <c r="AL48" s="13">
        <v>3965512</v>
      </c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</row>
    <row r="49" spans="1:189" ht="18" customHeight="1" x14ac:dyDescent="0.25">
      <c r="A49" s="94" t="s">
        <v>63</v>
      </c>
      <c r="B49" s="63">
        <v>40761598</v>
      </c>
      <c r="C49" s="13">
        <v>1612650</v>
      </c>
      <c r="D49" s="13">
        <v>0</v>
      </c>
      <c r="E49" s="64">
        <v>1612650</v>
      </c>
      <c r="F49" s="65">
        <v>42374248</v>
      </c>
      <c r="G49" s="64">
        <v>16984166</v>
      </c>
      <c r="H49" s="64">
        <v>456405</v>
      </c>
      <c r="I49" s="13">
        <v>0</v>
      </c>
      <c r="J49" s="64">
        <v>456405</v>
      </c>
      <c r="K49" s="64">
        <v>17440571</v>
      </c>
      <c r="L49" s="63">
        <v>2904128</v>
      </c>
      <c r="M49" s="85">
        <v>96525</v>
      </c>
      <c r="N49" s="85">
        <v>0</v>
      </c>
      <c r="O49" s="64">
        <v>96525</v>
      </c>
      <c r="P49" s="13">
        <v>3000653</v>
      </c>
      <c r="Q49" s="7">
        <v>62815472</v>
      </c>
      <c r="R49" s="45">
        <v>0</v>
      </c>
      <c r="S49" s="7">
        <v>62815472</v>
      </c>
      <c r="T49" s="97">
        <v>7.5800000000000006E-2</v>
      </c>
      <c r="U49" s="7">
        <v>4761413</v>
      </c>
      <c r="V49" s="45">
        <v>70299</v>
      </c>
      <c r="W49" s="28">
        <v>4691114</v>
      </c>
      <c r="X49" s="28">
        <v>1985279</v>
      </c>
      <c r="Y49" s="50">
        <v>2705835</v>
      </c>
      <c r="Z49" s="13">
        <v>312428</v>
      </c>
      <c r="AA49" s="13">
        <v>312897</v>
      </c>
      <c r="AB49" s="13">
        <v>312897</v>
      </c>
      <c r="AC49" s="13">
        <v>349019</v>
      </c>
      <c r="AD49" s="13">
        <v>349019</v>
      </c>
      <c r="AE49" s="13">
        <v>349019</v>
      </c>
      <c r="AF49" s="13">
        <v>358401</v>
      </c>
      <c r="AG49" s="13">
        <v>358401</v>
      </c>
      <c r="AH49" s="13">
        <v>358401</v>
      </c>
      <c r="AI49" s="13">
        <v>543700</v>
      </c>
      <c r="AJ49" s="13">
        <v>543700</v>
      </c>
      <c r="AK49" s="13">
        <v>543232</v>
      </c>
      <c r="AL49" s="13">
        <v>4691114</v>
      </c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</row>
    <row r="50" spans="1:189" x14ac:dyDescent="0.25">
      <c r="A50" s="94" t="s">
        <v>64</v>
      </c>
      <c r="B50" s="63">
        <v>14383060</v>
      </c>
      <c r="C50" s="13">
        <v>0</v>
      </c>
      <c r="D50" s="13">
        <v>0</v>
      </c>
      <c r="E50" s="64">
        <v>0</v>
      </c>
      <c r="F50" s="65">
        <v>14383060</v>
      </c>
      <c r="G50" s="64">
        <v>5948408</v>
      </c>
      <c r="H50" s="64">
        <v>0</v>
      </c>
      <c r="I50" s="13">
        <v>0</v>
      </c>
      <c r="J50" s="64">
        <v>0</v>
      </c>
      <c r="K50" s="64">
        <v>5948408</v>
      </c>
      <c r="L50" s="63">
        <v>973573</v>
      </c>
      <c r="M50" s="85">
        <v>0</v>
      </c>
      <c r="N50" s="85">
        <v>0</v>
      </c>
      <c r="O50" s="64">
        <v>0</v>
      </c>
      <c r="P50" s="13">
        <v>973573</v>
      </c>
      <c r="Q50" s="7">
        <v>21305041</v>
      </c>
      <c r="R50" s="45">
        <v>0</v>
      </c>
      <c r="S50" s="7">
        <v>21305041</v>
      </c>
      <c r="T50" s="97">
        <v>7.7899999999999997E-2</v>
      </c>
      <c r="U50" s="7">
        <v>1659663</v>
      </c>
      <c r="V50" s="45">
        <v>13981</v>
      </c>
      <c r="W50" s="28">
        <v>1645682</v>
      </c>
      <c r="X50" s="28">
        <v>696453</v>
      </c>
      <c r="Y50" s="50">
        <v>949229</v>
      </c>
      <c r="Z50" s="13">
        <v>109602</v>
      </c>
      <c r="AA50" s="13">
        <v>109767</v>
      </c>
      <c r="AB50" s="13">
        <v>109767</v>
      </c>
      <c r="AC50" s="13">
        <v>122439</v>
      </c>
      <c r="AD50" s="13">
        <v>122439</v>
      </c>
      <c r="AE50" s="13">
        <v>122439</v>
      </c>
      <c r="AF50" s="13">
        <v>125730</v>
      </c>
      <c r="AG50" s="13">
        <v>125730</v>
      </c>
      <c r="AH50" s="13">
        <v>125730</v>
      </c>
      <c r="AI50" s="13">
        <v>190734</v>
      </c>
      <c r="AJ50" s="13">
        <v>190734</v>
      </c>
      <c r="AK50" s="13">
        <v>190571</v>
      </c>
      <c r="AL50" s="13">
        <v>1645682</v>
      </c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</row>
    <row r="51" spans="1:189" x14ac:dyDescent="0.25">
      <c r="A51" s="94" t="s">
        <v>65</v>
      </c>
      <c r="B51" s="63">
        <v>5335786</v>
      </c>
      <c r="C51" s="13">
        <v>0</v>
      </c>
      <c r="D51" s="13">
        <v>0</v>
      </c>
      <c r="E51" s="64">
        <v>0</v>
      </c>
      <c r="F51" s="65">
        <v>5335786</v>
      </c>
      <c r="G51" s="64">
        <v>2265791</v>
      </c>
      <c r="H51" s="64">
        <v>0</v>
      </c>
      <c r="I51" s="13">
        <v>0</v>
      </c>
      <c r="J51" s="64">
        <v>0</v>
      </c>
      <c r="K51" s="64">
        <v>2265791</v>
      </c>
      <c r="L51" s="63">
        <v>345849</v>
      </c>
      <c r="M51" s="85">
        <v>0</v>
      </c>
      <c r="N51" s="85">
        <v>0</v>
      </c>
      <c r="O51" s="64">
        <v>0</v>
      </c>
      <c r="P51" s="13">
        <v>345849</v>
      </c>
      <c r="Q51" s="7">
        <v>7947426</v>
      </c>
      <c r="R51" s="45">
        <v>0</v>
      </c>
      <c r="S51" s="7">
        <v>7947426</v>
      </c>
      <c r="T51" s="97">
        <v>7.6499999999999999E-2</v>
      </c>
      <c r="U51" s="7">
        <v>607978</v>
      </c>
      <c r="V51" s="45">
        <v>8245</v>
      </c>
      <c r="W51" s="28">
        <v>599733</v>
      </c>
      <c r="X51" s="28">
        <v>253806</v>
      </c>
      <c r="Y51" s="50">
        <v>345927</v>
      </c>
      <c r="Z51" s="13">
        <v>39942</v>
      </c>
      <c r="AA51" s="13">
        <v>40002</v>
      </c>
      <c r="AB51" s="13">
        <v>40002</v>
      </c>
      <c r="AC51" s="13">
        <v>44620</v>
      </c>
      <c r="AD51" s="13">
        <v>44620</v>
      </c>
      <c r="AE51" s="13">
        <v>44620</v>
      </c>
      <c r="AF51" s="13">
        <v>45820</v>
      </c>
      <c r="AG51" s="13">
        <v>45820</v>
      </c>
      <c r="AH51" s="13">
        <v>45820</v>
      </c>
      <c r="AI51" s="13">
        <v>69509</v>
      </c>
      <c r="AJ51" s="13">
        <v>69509</v>
      </c>
      <c r="AK51" s="13">
        <v>69449</v>
      </c>
      <c r="AL51" s="13">
        <v>599733</v>
      </c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</row>
    <row r="52" spans="1:189" x14ac:dyDescent="0.25">
      <c r="A52" s="94" t="s">
        <v>66</v>
      </c>
      <c r="B52" s="63">
        <v>6262836</v>
      </c>
      <c r="C52" s="13">
        <v>23800</v>
      </c>
      <c r="D52" s="13">
        <v>0</v>
      </c>
      <c r="E52" s="64">
        <v>23800</v>
      </c>
      <c r="F52" s="65">
        <v>6286636</v>
      </c>
      <c r="G52" s="64">
        <v>2721352</v>
      </c>
      <c r="H52" s="64">
        <v>0</v>
      </c>
      <c r="I52" s="13">
        <v>0</v>
      </c>
      <c r="J52" s="64">
        <v>0</v>
      </c>
      <c r="K52" s="64">
        <v>2721352</v>
      </c>
      <c r="L52" s="63">
        <v>416168</v>
      </c>
      <c r="M52" s="85">
        <v>800</v>
      </c>
      <c r="N52" s="85">
        <v>0</v>
      </c>
      <c r="O52" s="64">
        <v>800</v>
      </c>
      <c r="P52" s="13">
        <v>416968</v>
      </c>
      <c r="Q52" s="7">
        <v>9424956</v>
      </c>
      <c r="R52" s="45">
        <v>0</v>
      </c>
      <c r="S52" s="7">
        <v>9424956</v>
      </c>
      <c r="T52" s="97">
        <v>7.5899999999999995E-2</v>
      </c>
      <c r="U52" s="7">
        <v>715354</v>
      </c>
      <c r="V52" s="45">
        <v>6267</v>
      </c>
      <c r="W52" s="28">
        <v>709087</v>
      </c>
      <c r="X52" s="28">
        <v>300085</v>
      </c>
      <c r="Y52" s="50">
        <v>409002</v>
      </c>
      <c r="Z52" s="13">
        <v>47225</v>
      </c>
      <c r="AA52" s="13">
        <v>47296</v>
      </c>
      <c r="AB52" s="13">
        <v>47296</v>
      </c>
      <c r="AC52" s="13">
        <v>52756</v>
      </c>
      <c r="AD52" s="13">
        <v>52756</v>
      </c>
      <c r="AE52" s="13">
        <v>52756</v>
      </c>
      <c r="AF52" s="13">
        <v>54174</v>
      </c>
      <c r="AG52" s="13">
        <v>54174</v>
      </c>
      <c r="AH52" s="13">
        <v>54174</v>
      </c>
      <c r="AI52" s="13">
        <v>82183</v>
      </c>
      <c r="AJ52" s="13">
        <v>82183</v>
      </c>
      <c r="AK52" s="13">
        <v>82114</v>
      </c>
      <c r="AL52" s="13">
        <v>709087</v>
      </c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</row>
    <row r="53" spans="1:189" x14ac:dyDescent="0.25">
      <c r="A53" s="94" t="s">
        <v>67</v>
      </c>
      <c r="B53" s="63">
        <v>5288973</v>
      </c>
      <c r="C53" s="13">
        <v>0</v>
      </c>
      <c r="D53" s="13">
        <v>0</v>
      </c>
      <c r="E53" s="64">
        <v>0</v>
      </c>
      <c r="F53" s="65">
        <v>5288973</v>
      </c>
      <c r="G53" s="64">
        <v>2312082</v>
      </c>
      <c r="H53" s="64">
        <v>0</v>
      </c>
      <c r="I53" s="13">
        <v>0</v>
      </c>
      <c r="J53" s="64">
        <v>0</v>
      </c>
      <c r="K53" s="64">
        <v>2312082</v>
      </c>
      <c r="L53" s="63">
        <v>373950</v>
      </c>
      <c r="M53" s="85">
        <v>0</v>
      </c>
      <c r="N53" s="85">
        <v>0</v>
      </c>
      <c r="O53" s="64">
        <v>0</v>
      </c>
      <c r="P53" s="13">
        <v>373950</v>
      </c>
      <c r="Q53" s="7">
        <v>7975005</v>
      </c>
      <c r="R53" s="45">
        <v>0</v>
      </c>
      <c r="S53" s="7">
        <v>7975005</v>
      </c>
      <c r="T53" s="97">
        <v>7.6700000000000004E-2</v>
      </c>
      <c r="U53" s="7">
        <v>611683</v>
      </c>
      <c r="V53" s="45">
        <v>10568</v>
      </c>
      <c r="W53" s="28">
        <v>601115</v>
      </c>
      <c r="X53" s="28">
        <v>254391</v>
      </c>
      <c r="Y53" s="50">
        <v>346724</v>
      </c>
      <c r="Z53" s="13">
        <v>40034</v>
      </c>
      <c r="AA53" s="13">
        <v>40094</v>
      </c>
      <c r="AB53" s="13">
        <v>40094</v>
      </c>
      <c r="AC53" s="13">
        <v>44723</v>
      </c>
      <c r="AD53" s="13">
        <v>44723</v>
      </c>
      <c r="AE53" s="13">
        <v>44723</v>
      </c>
      <c r="AF53" s="13">
        <v>45925</v>
      </c>
      <c r="AG53" s="13">
        <v>45925</v>
      </c>
      <c r="AH53" s="13">
        <v>45925</v>
      </c>
      <c r="AI53" s="13">
        <v>69669</v>
      </c>
      <c r="AJ53" s="13">
        <v>69669</v>
      </c>
      <c r="AK53" s="13">
        <v>69611</v>
      </c>
      <c r="AL53" s="13">
        <v>601115</v>
      </c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</row>
    <row r="54" spans="1:189" ht="18" customHeight="1" x14ac:dyDescent="0.25">
      <c r="A54" s="94" t="s">
        <v>68</v>
      </c>
      <c r="B54" s="63">
        <v>8356107</v>
      </c>
      <c r="C54" s="13">
        <v>117929</v>
      </c>
      <c r="D54" s="13">
        <v>0</v>
      </c>
      <c r="E54" s="64">
        <v>117929</v>
      </c>
      <c r="F54" s="65">
        <v>8474036</v>
      </c>
      <c r="G54" s="64">
        <v>3467266</v>
      </c>
      <c r="H54" s="64">
        <v>26543.599999999999</v>
      </c>
      <c r="I54" s="13">
        <v>0</v>
      </c>
      <c r="J54" s="64">
        <v>26544</v>
      </c>
      <c r="K54" s="64">
        <v>3493810</v>
      </c>
      <c r="L54" s="63">
        <v>584008</v>
      </c>
      <c r="M54" s="85">
        <v>8400</v>
      </c>
      <c r="N54" s="85">
        <v>0</v>
      </c>
      <c r="O54" s="64">
        <v>8400</v>
      </c>
      <c r="P54" s="13">
        <v>592408</v>
      </c>
      <c r="Q54" s="7">
        <v>12560254</v>
      </c>
      <c r="R54" s="45">
        <v>0</v>
      </c>
      <c r="S54" s="7">
        <v>12560254</v>
      </c>
      <c r="T54" s="97">
        <v>7.5899999999999995E-2</v>
      </c>
      <c r="U54" s="7">
        <v>953323</v>
      </c>
      <c r="V54" s="45">
        <v>7735</v>
      </c>
      <c r="W54" s="28">
        <v>945588</v>
      </c>
      <c r="X54" s="28">
        <v>400174</v>
      </c>
      <c r="Y54" s="50">
        <v>545414</v>
      </c>
      <c r="Z54" s="13">
        <v>62976</v>
      </c>
      <c r="AA54" s="13">
        <v>63071</v>
      </c>
      <c r="AB54" s="13">
        <v>63071</v>
      </c>
      <c r="AC54" s="13">
        <v>70352</v>
      </c>
      <c r="AD54" s="13">
        <v>70352</v>
      </c>
      <c r="AE54" s="13">
        <v>70352</v>
      </c>
      <c r="AF54" s="13">
        <v>72243</v>
      </c>
      <c r="AG54" s="13">
        <v>72243</v>
      </c>
      <c r="AH54" s="13">
        <v>72243</v>
      </c>
      <c r="AI54" s="13">
        <v>109593</v>
      </c>
      <c r="AJ54" s="13">
        <v>109593</v>
      </c>
      <c r="AK54" s="13">
        <v>109499</v>
      </c>
      <c r="AL54" s="13">
        <v>945588</v>
      </c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</row>
    <row r="55" spans="1:189" x14ac:dyDescent="0.25">
      <c r="A55" s="94" t="s">
        <v>69</v>
      </c>
      <c r="B55" s="63">
        <v>5048766</v>
      </c>
      <c r="C55" s="13">
        <v>0</v>
      </c>
      <c r="D55" s="13">
        <v>0</v>
      </c>
      <c r="E55" s="64">
        <v>0</v>
      </c>
      <c r="F55" s="65">
        <v>5048766</v>
      </c>
      <c r="G55" s="64">
        <v>2110328</v>
      </c>
      <c r="H55" s="64">
        <v>0</v>
      </c>
      <c r="I55" s="13">
        <v>0</v>
      </c>
      <c r="J55" s="64">
        <v>0</v>
      </c>
      <c r="K55" s="64">
        <v>2110328</v>
      </c>
      <c r="L55" s="63">
        <v>351710</v>
      </c>
      <c r="M55" s="85">
        <v>0</v>
      </c>
      <c r="N55" s="85">
        <v>0</v>
      </c>
      <c r="O55" s="64">
        <v>0</v>
      </c>
      <c r="P55" s="13">
        <v>351710</v>
      </c>
      <c r="Q55" s="7">
        <v>7510804</v>
      </c>
      <c r="R55" s="45">
        <v>0</v>
      </c>
      <c r="S55" s="7">
        <v>7510804</v>
      </c>
      <c r="T55" s="97">
        <v>7.4999999999999997E-2</v>
      </c>
      <c r="U55" s="7">
        <v>563310</v>
      </c>
      <c r="V55" s="45">
        <v>4577</v>
      </c>
      <c r="W55" s="28">
        <v>558733</v>
      </c>
      <c r="X55" s="28">
        <v>236456</v>
      </c>
      <c r="Y55" s="50">
        <v>322277</v>
      </c>
      <c r="Z55" s="13">
        <v>37212</v>
      </c>
      <c r="AA55" s="13">
        <v>37267</v>
      </c>
      <c r="AB55" s="13">
        <v>37267</v>
      </c>
      <c r="AC55" s="13">
        <v>41570</v>
      </c>
      <c r="AD55" s="13">
        <v>41570</v>
      </c>
      <c r="AE55" s="13">
        <v>41570</v>
      </c>
      <c r="AF55" s="13">
        <v>42687</v>
      </c>
      <c r="AG55" s="13">
        <v>42687</v>
      </c>
      <c r="AH55" s="13">
        <v>42687</v>
      </c>
      <c r="AI55" s="13">
        <v>64757</v>
      </c>
      <c r="AJ55" s="13">
        <v>64757</v>
      </c>
      <c r="AK55" s="13">
        <v>64702</v>
      </c>
      <c r="AL55" s="13">
        <v>558733</v>
      </c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</row>
    <row r="56" spans="1:189" x14ac:dyDescent="0.25">
      <c r="A56" s="94" t="s">
        <v>70</v>
      </c>
      <c r="B56" s="63">
        <v>5102556</v>
      </c>
      <c r="C56" s="13">
        <v>161038.5</v>
      </c>
      <c r="D56" s="13">
        <v>0</v>
      </c>
      <c r="E56" s="64">
        <v>161039</v>
      </c>
      <c r="F56" s="65">
        <v>5263595</v>
      </c>
      <c r="G56" s="64">
        <v>2170978</v>
      </c>
      <c r="H56" s="64">
        <v>49519</v>
      </c>
      <c r="I56" s="13">
        <v>0</v>
      </c>
      <c r="J56" s="64">
        <v>49519</v>
      </c>
      <c r="K56" s="64">
        <v>2220497</v>
      </c>
      <c r="L56" s="63">
        <v>390619</v>
      </c>
      <c r="M56" s="85">
        <v>12100</v>
      </c>
      <c r="N56" s="85">
        <v>0</v>
      </c>
      <c r="O56" s="64">
        <v>12100</v>
      </c>
      <c r="P56" s="13">
        <v>402719</v>
      </c>
      <c r="Q56" s="7">
        <v>7886811</v>
      </c>
      <c r="R56" s="45">
        <v>0</v>
      </c>
      <c r="S56" s="7">
        <v>7886811</v>
      </c>
      <c r="T56" s="97">
        <v>7.4999999999999997E-2</v>
      </c>
      <c r="U56" s="7">
        <v>591511</v>
      </c>
      <c r="V56" s="45">
        <v>3486</v>
      </c>
      <c r="W56" s="28">
        <v>588025</v>
      </c>
      <c r="X56" s="28">
        <v>248851</v>
      </c>
      <c r="Y56" s="50">
        <v>339174</v>
      </c>
      <c r="Z56" s="13">
        <v>39162</v>
      </c>
      <c r="AA56" s="13">
        <v>39221</v>
      </c>
      <c r="AB56" s="13">
        <v>39221</v>
      </c>
      <c r="AC56" s="13">
        <v>43749</v>
      </c>
      <c r="AD56" s="13">
        <v>43749</v>
      </c>
      <c r="AE56" s="13">
        <v>43749</v>
      </c>
      <c r="AF56" s="13">
        <v>44925</v>
      </c>
      <c r="AG56" s="13">
        <v>44925</v>
      </c>
      <c r="AH56" s="13">
        <v>44925</v>
      </c>
      <c r="AI56" s="13">
        <v>68152</v>
      </c>
      <c r="AJ56" s="13">
        <v>68152</v>
      </c>
      <c r="AK56" s="13">
        <v>68095</v>
      </c>
      <c r="AL56" s="13">
        <v>588025</v>
      </c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</row>
    <row r="57" spans="1:189" x14ac:dyDescent="0.25">
      <c r="A57" s="94" t="s">
        <v>71</v>
      </c>
      <c r="B57" s="63">
        <v>13807500</v>
      </c>
      <c r="C57" s="13">
        <v>0</v>
      </c>
      <c r="D57" s="13">
        <v>0</v>
      </c>
      <c r="E57" s="64">
        <v>0</v>
      </c>
      <c r="F57" s="65">
        <v>13807500</v>
      </c>
      <c r="G57" s="64">
        <v>5837382</v>
      </c>
      <c r="H57" s="64">
        <v>0</v>
      </c>
      <c r="I57" s="13">
        <v>0</v>
      </c>
      <c r="J57" s="64">
        <v>0</v>
      </c>
      <c r="K57" s="64">
        <v>5837382</v>
      </c>
      <c r="L57" s="63">
        <v>927521</v>
      </c>
      <c r="M57" s="85">
        <v>0</v>
      </c>
      <c r="N57" s="85">
        <v>0</v>
      </c>
      <c r="O57" s="64">
        <v>0</v>
      </c>
      <c r="P57" s="13">
        <v>927521</v>
      </c>
      <c r="Q57" s="7">
        <v>20572403</v>
      </c>
      <c r="R57" s="45">
        <v>767697</v>
      </c>
      <c r="S57" s="7">
        <v>19804706</v>
      </c>
      <c r="T57" s="97">
        <v>7.5600000000000001E-2</v>
      </c>
      <c r="U57" s="7">
        <v>1497236</v>
      </c>
      <c r="V57" s="45">
        <v>8107</v>
      </c>
      <c r="W57" s="28">
        <v>1489129</v>
      </c>
      <c r="X57" s="28">
        <v>630199</v>
      </c>
      <c r="Y57" s="50">
        <v>858930</v>
      </c>
      <c r="Z57" s="13">
        <v>99176</v>
      </c>
      <c r="AA57" s="13">
        <v>99325</v>
      </c>
      <c r="AB57" s="13">
        <v>99325</v>
      </c>
      <c r="AC57" s="13">
        <v>110791</v>
      </c>
      <c r="AD57" s="13">
        <v>110791</v>
      </c>
      <c r="AE57" s="13">
        <v>110791</v>
      </c>
      <c r="AF57" s="13">
        <v>113770</v>
      </c>
      <c r="AG57" s="13">
        <v>113770</v>
      </c>
      <c r="AH57" s="13">
        <v>113770</v>
      </c>
      <c r="AI57" s="13">
        <v>172590</v>
      </c>
      <c r="AJ57" s="13">
        <v>172590</v>
      </c>
      <c r="AK57" s="13">
        <v>172440</v>
      </c>
      <c r="AL57" s="13">
        <v>1489129</v>
      </c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</row>
    <row r="58" spans="1:189" x14ac:dyDescent="0.25">
      <c r="A58" s="94" t="s">
        <v>72</v>
      </c>
      <c r="B58" s="63">
        <v>23514892</v>
      </c>
      <c r="C58" s="13">
        <v>634775</v>
      </c>
      <c r="D58" s="13">
        <v>0</v>
      </c>
      <c r="E58" s="64">
        <v>634775</v>
      </c>
      <c r="F58" s="65">
        <v>24149667</v>
      </c>
      <c r="G58" s="64">
        <v>9641575</v>
      </c>
      <c r="H58" s="64">
        <v>235143.6</v>
      </c>
      <c r="I58" s="13">
        <v>0</v>
      </c>
      <c r="J58" s="64">
        <v>235144</v>
      </c>
      <c r="K58" s="64">
        <v>9876719</v>
      </c>
      <c r="L58" s="63">
        <v>1547547</v>
      </c>
      <c r="M58" s="85">
        <v>47950</v>
      </c>
      <c r="N58" s="85">
        <v>0</v>
      </c>
      <c r="O58" s="64">
        <v>47950</v>
      </c>
      <c r="P58" s="13">
        <v>1595497</v>
      </c>
      <c r="Q58" s="7">
        <v>35621883</v>
      </c>
      <c r="R58" s="45">
        <v>0</v>
      </c>
      <c r="S58" s="7">
        <v>35621883</v>
      </c>
      <c r="T58" s="97">
        <v>7.5899999999999995E-2</v>
      </c>
      <c r="U58" s="7">
        <v>2703701</v>
      </c>
      <c r="V58" s="45">
        <v>19625</v>
      </c>
      <c r="W58" s="28">
        <v>2684076</v>
      </c>
      <c r="X58" s="28">
        <v>1135900</v>
      </c>
      <c r="Y58" s="50">
        <v>1548176</v>
      </c>
      <c r="Z58" s="13">
        <v>178759</v>
      </c>
      <c r="AA58" s="13">
        <v>179028</v>
      </c>
      <c r="AB58" s="13">
        <v>179028</v>
      </c>
      <c r="AC58" s="13">
        <v>199695</v>
      </c>
      <c r="AD58" s="13">
        <v>199695</v>
      </c>
      <c r="AE58" s="13">
        <v>199695</v>
      </c>
      <c r="AF58" s="13">
        <v>205064</v>
      </c>
      <c r="AG58" s="13">
        <v>205064</v>
      </c>
      <c r="AH58" s="13">
        <v>205064</v>
      </c>
      <c r="AI58" s="13">
        <v>311085</v>
      </c>
      <c r="AJ58" s="13">
        <v>311085</v>
      </c>
      <c r="AK58" s="13">
        <v>310814</v>
      </c>
      <c r="AL58" s="13">
        <v>2684076</v>
      </c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 s="6"/>
      <c r="GB58" s="6"/>
      <c r="GC58" s="6"/>
      <c r="GD58" s="6"/>
      <c r="GE58" s="6"/>
      <c r="GF58" s="6"/>
      <c r="GG58" s="6"/>
    </row>
    <row r="59" spans="1:189" ht="18" customHeight="1" x14ac:dyDescent="0.25">
      <c r="A59" s="94" t="s">
        <v>73</v>
      </c>
      <c r="B59" s="63">
        <v>5405092</v>
      </c>
      <c r="C59" s="13">
        <v>0</v>
      </c>
      <c r="D59" s="13">
        <v>0</v>
      </c>
      <c r="E59" s="64">
        <v>0</v>
      </c>
      <c r="F59" s="65">
        <v>5405092</v>
      </c>
      <c r="G59" s="64">
        <v>2262151</v>
      </c>
      <c r="H59" s="64">
        <v>0</v>
      </c>
      <c r="I59" s="13">
        <v>0</v>
      </c>
      <c r="J59" s="64">
        <v>0</v>
      </c>
      <c r="K59" s="64">
        <v>2262151</v>
      </c>
      <c r="L59" s="63">
        <v>350541</v>
      </c>
      <c r="M59" s="85">
        <v>0</v>
      </c>
      <c r="N59" s="85">
        <v>0</v>
      </c>
      <c r="O59" s="64">
        <v>0</v>
      </c>
      <c r="P59" s="13">
        <v>350541</v>
      </c>
      <c r="Q59" s="7">
        <v>8017784</v>
      </c>
      <c r="R59" s="45">
        <v>0</v>
      </c>
      <c r="S59" s="7">
        <v>8017784</v>
      </c>
      <c r="T59" s="97">
        <v>7.7399999999999997E-2</v>
      </c>
      <c r="U59" s="7">
        <v>620576</v>
      </c>
      <c r="V59" s="45">
        <v>5549</v>
      </c>
      <c r="W59" s="28">
        <v>615027</v>
      </c>
      <c r="X59" s="28">
        <v>260279</v>
      </c>
      <c r="Y59" s="50">
        <v>354748</v>
      </c>
      <c r="Z59" s="13">
        <v>40961</v>
      </c>
      <c r="AA59" s="13">
        <v>41022</v>
      </c>
      <c r="AB59" s="13">
        <v>41022</v>
      </c>
      <c r="AC59" s="13">
        <v>45758</v>
      </c>
      <c r="AD59" s="13">
        <v>45758</v>
      </c>
      <c r="AE59" s="13">
        <v>45758</v>
      </c>
      <c r="AF59" s="13">
        <v>46988</v>
      </c>
      <c r="AG59" s="13">
        <v>46988</v>
      </c>
      <c r="AH59" s="13">
        <v>46988</v>
      </c>
      <c r="AI59" s="13">
        <v>71282</v>
      </c>
      <c r="AJ59" s="13">
        <v>71282</v>
      </c>
      <c r="AK59" s="13">
        <v>71220</v>
      </c>
      <c r="AL59" s="13">
        <v>615027</v>
      </c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S59" s="6"/>
      <c r="ET59" s="6"/>
      <c r="EU59" s="6"/>
      <c r="EV59" s="6"/>
      <c r="EW59" s="6"/>
      <c r="EX59" s="6"/>
      <c r="EY59" s="6"/>
      <c r="EZ59" s="6"/>
      <c r="FA59" s="6"/>
      <c r="FB59" s="6"/>
      <c r="FC59" s="6"/>
      <c r="FD59" s="6"/>
      <c r="FE59" s="6"/>
      <c r="FF59" s="6"/>
      <c r="FG59" s="6"/>
      <c r="FH59" s="6"/>
      <c r="FI59" s="6"/>
      <c r="FJ59" s="6"/>
      <c r="FK59" s="6"/>
      <c r="FL59" s="6"/>
      <c r="FM59" s="6"/>
      <c r="FN59" s="6"/>
      <c r="FO59" s="6"/>
      <c r="FP59" s="6"/>
      <c r="FQ59" s="6"/>
      <c r="FR59" s="6"/>
      <c r="FS59" s="6"/>
      <c r="FT59" s="6"/>
      <c r="FU59" s="6"/>
      <c r="FV59" s="6"/>
      <c r="FW59" s="6"/>
      <c r="FX59" s="6"/>
      <c r="FY59" s="6"/>
      <c r="FZ59" s="6"/>
      <c r="GA59" s="6"/>
      <c r="GB59" s="6"/>
      <c r="GC59" s="6"/>
      <c r="GD59" s="6"/>
      <c r="GE59" s="6"/>
      <c r="GF59" s="6"/>
      <c r="GG59" s="6"/>
    </row>
    <row r="60" spans="1:189" x14ac:dyDescent="0.25">
      <c r="A60" s="94" t="s">
        <v>74</v>
      </c>
      <c r="B60" s="63">
        <v>8336413</v>
      </c>
      <c r="C60" s="13">
        <v>431640</v>
      </c>
      <c r="D60" s="13">
        <v>0</v>
      </c>
      <c r="E60" s="64">
        <v>431640</v>
      </c>
      <c r="F60" s="65">
        <v>8768053</v>
      </c>
      <c r="G60" s="64">
        <v>3545655</v>
      </c>
      <c r="H60" s="64">
        <v>74121</v>
      </c>
      <c r="I60" s="13">
        <v>0</v>
      </c>
      <c r="J60" s="64">
        <v>74121</v>
      </c>
      <c r="K60" s="64">
        <v>3619776</v>
      </c>
      <c r="L60" s="63">
        <v>583904</v>
      </c>
      <c r="M60" s="85">
        <v>40590</v>
      </c>
      <c r="N60" s="85">
        <v>0</v>
      </c>
      <c r="O60" s="64">
        <v>40590</v>
      </c>
      <c r="P60" s="13">
        <v>624494</v>
      </c>
      <c r="Q60" s="7">
        <v>13012323</v>
      </c>
      <c r="R60" s="45">
        <v>0</v>
      </c>
      <c r="S60" s="7">
        <v>13012323</v>
      </c>
      <c r="T60" s="97">
        <v>7.6799999999999993E-2</v>
      </c>
      <c r="U60" s="7">
        <v>999346</v>
      </c>
      <c r="V60" s="45">
        <v>11735</v>
      </c>
      <c r="W60" s="28">
        <v>987611</v>
      </c>
      <c r="X60" s="28">
        <v>417957</v>
      </c>
      <c r="Y60" s="50">
        <v>569654</v>
      </c>
      <c r="Z60" s="13">
        <v>65775</v>
      </c>
      <c r="AA60" s="13">
        <v>65874</v>
      </c>
      <c r="AB60" s="13">
        <v>65874</v>
      </c>
      <c r="AC60" s="13">
        <v>73478</v>
      </c>
      <c r="AD60" s="13">
        <v>73478</v>
      </c>
      <c r="AE60" s="13">
        <v>73478</v>
      </c>
      <c r="AF60" s="13">
        <v>75453</v>
      </c>
      <c r="AG60" s="13">
        <v>75453</v>
      </c>
      <c r="AH60" s="13">
        <v>75453</v>
      </c>
      <c r="AI60" s="13">
        <v>114464</v>
      </c>
      <c r="AJ60" s="13">
        <v>114464</v>
      </c>
      <c r="AK60" s="13">
        <v>114367</v>
      </c>
      <c r="AL60" s="13">
        <v>987611</v>
      </c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  <c r="FV60" s="6"/>
      <c r="FW60" s="6"/>
      <c r="FX60" s="6"/>
      <c r="FY60" s="6"/>
      <c r="FZ60" s="6"/>
      <c r="GA60" s="6"/>
      <c r="GB60" s="6"/>
      <c r="GC60" s="6"/>
      <c r="GD60" s="6"/>
      <c r="GE60" s="6"/>
      <c r="GF60" s="6"/>
      <c r="GG60" s="6"/>
    </row>
    <row r="61" spans="1:189" x14ac:dyDescent="0.25">
      <c r="A61" s="94" t="s">
        <v>75</v>
      </c>
      <c r="B61" s="63">
        <v>4266252</v>
      </c>
      <c r="C61" s="13">
        <v>106875</v>
      </c>
      <c r="D61" s="13">
        <v>0</v>
      </c>
      <c r="E61" s="64">
        <v>106875</v>
      </c>
      <c r="F61" s="65">
        <v>4373127</v>
      </c>
      <c r="G61" s="64">
        <v>1786059</v>
      </c>
      <c r="H61" s="64">
        <v>66370</v>
      </c>
      <c r="I61" s="13">
        <v>0</v>
      </c>
      <c r="J61" s="64">
        <v>66370</v>
      </c>
      <c r="K61" s="64">
        <v>1852429</v>
      </c>
      <c r="L61" s="63">
        <v>334998</v>
      </c>
      <c r="M61" s="85">
        <v>5000</v>
      </c>
      <c r="N61" s="85">
        <v>0</v>
      </c>
      <c r="O61" s="64">
        <v>5000</v>
      </c>
      <c r="P61" s="13">
        <v>339998</v>
      </c>
      <c r="Q61" s="7">
        <v>6565554</v>
      </c>
      <c r="R61" s="45">
        <v>0</v>
      </c>
      <c r="S61" s="7">
        <v>6565554</v>
      </c>
      <c r="T61" s="97">
        <v>7.4999999999999997E-2</v>
      </c>
      <c r="U61" s="7">
        <v>492417</v>
      </c>
      <c r="V61" s="45">
        <v>7303</v>
      </c>
      <c r="W61" s="28">
        <v>485114</v>
      </c>
      <c r="X61" s="28">
        <v>205299</v>
      </c>
      <c r="Y61" s="50">
        <v>279815</v>
      </c>
      <c r="Z61" s="13">
        <v>32309</v>
      </c>
      <c r="AA61" s="13">
        <v>32357</v>
      </c>
      <c r="AB61" s="13">
        <v>32357</v>
      </c>
      <c r="AC61" s="13">
        <v>36092</v>
      </c>
      <c r="AD61" s="13">
        <v>36092</v>
      </c>
      <c r="AE61" s="13">
        <v>36092</v>
      </c>
      <c r="AF61" s="13">
        <v>37063</v>
      </c>
      <c r="AG61" s="13">
        <v>37063</v>
      </c>
      <c r="AH61" s="13">
        <v>37063</v>
      </c>
      <c r="AI61" s="13">
        <v>56225</v>
      </c>
      <c r="AJ61" s="13">
        <v>56225</v>
      </c>
      <c r="AK61" s="13">
        <v>56176</v>
      </c>
      <c r="AL61" s="13">
        <v>485114</v>
      </c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  <c r="FZ61" s="6"/>
      <c r="GA61" s="6"/>
      <c r="GB61" s="6"/>
      <c r="GC61" s="6"/>
      <c r="GD61" s="6"/>
      <c r="GE61" s="6"/>
      <c r="GF61" s="6"/>
      <c r="GG61" s="6"/>
    </row>
    <row r="62" spans="1:189" x14ac:dyDescent="0.25">
      <c r="A62" s="94" t="s">
        <v>76</v>
      </c>
      <c r="B62" s="63">
        <v>43517685</v>
      </c>
      <c r="C62" s="13">
        <v>1978668</v>
      </c>
      <c r="D62" s="13">
        <v>0</v>
      </c>
      <c r="E62" s="64">
        <v>1978668</v>
      </c>
      <c r="F62" s="65">
        <v>45496353</v>
      </c>
      <c r="G62" s="64">
        <v>18265584</v>
      </c>
      <c r="H62" s="64">
        <v>183954.51</v>
      </c>
      <c r="I62" s="13">
        <v>0</v>
      </c>
      <c r="J62" s="64">
        <v>183955</v>
      </c>
      <c r="K62" s="64">
        <v>18449539</v>
      </c>
      <c r="L62" s="63">
        <v>2928362</v>
      </c>
      <c r="M62" s="85">
        <v>115232</v>
      </c>
      <c r="N62" s="85">
        <v>0</v>
      </c>
      <c r="O62" s="64">
        <v>115232</v>
      </c>
      <c r="P62" s="13">
        <v>3043594</v>
      </c>
      <c r="Q62" s="7">
        <v>66989486</v>
      </c>
      <c r="R62" s="45">
        <v>0</v>
      </c>
      <c r="S62" s="7">
        <v>66989486</v>
      </c>
      <c r="T62" s="97">
        <v>7.6999999999999999E-2</v>
      </c>
      <c r="U62" s="7">
        <v>5158190</v>
      </c>
      <c r="V62" s="45">
        <v>53619</v>
      </c>
      <c r="W62" s="28">
        <v>5104571</v>
      </c>
      <c r="X62" s="28">
        <v>2160254</v>
      </c>
      <c r="Y62" s="50">
        <v>2944317</v>
      </c>
      <c r="Z62" s="13">
        <v>339964</v>
      </c>
      <c r="AA62" s="13">
        <v>340475</v>
      </c>
      <c r="AB62" s="13">
        <v>340475</v>
      </c>
      <c r="AC62" s="13">
        <v>379780</v>
      </c>
      <c r="AD62" s="13">
        <v>379780</v>
      </c>
      <c r="AE62" s="13">
        <v>379780</v>
      </c>
      <c r="AF62" s="13">
        <v>389989</v>
      </c>
      <c r="AG62" s="13">
        <v>389989</v>
      </c>
      <c r="AH62" s="13">
        <v>389989</v>
      </c>
      <c r="AI62" s="13">
        <v>591620</v>
      </c>
      <c r="AJ62" s="13">
        <v>591620</v>
      </c>
      <c r="AK62" s="13">
        <v>591110</v>
      </c>
      <c r="AL62" s="13">
        <v>5104571</v>
      </c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S62" s="6"/>
      <c r="ET62" s="6"/>
      <c r="EU62" s="6"/>
      <c r="EV62" s="6"/>
      <c r="EW62" s="6"/>
      <c r="EX62" s="6"/>
      <c r="EY62" s="6"/>
      <c r="EZ62" s="6"/>
      <c r="FA62" s="6"/>
      <c r="FB62" s="6"/>
      <c r="FC62" s="6"/>
      <c r="FD62" s="6"/>
      <c r="FE62" s="6"/>
      <c r="FF62" s="6"/>
      <c r="FG62" s="6"/>
      <c r="FH62" s="6"/>
      <c r="FI62" s="6"/>
      <c r="FJ62" s="6"/>
      <c r="FK62" s="6"/>
      <c r="FL62" s="6"/>
      <c r="FM62" s="6"/>
      <c r="FN62" s="6"/>
      <c r="FO62" s="6"/>
      <c r="FP62" s="6"/>
      <c r="FQ62" s="6"/>
      <c r="FR62" s="6"/>
      <c r="FS62" s="6"/>
      <c r="FT62" s="6"/>
      <c r="FU62" s="6"/>
      <c r="FV62" s="6"/>
      <c r="FW62" s="6"/>
      <c r="FX62" s="6"/>
      <c r="FY62" s="6"/>
      <c r="FZ62" s="6"/>
      <c r="GA62" s="6"/>
      <c r="GB62" s="6"/>
      <c r="GC62" s="6"/>
      <c r="GD62" s="6"/>
      <c r="GE62" s="6"/>
      <c r="GF62" s="6"/>
      <c r="GG62" s="6"/>
    </row>
    <row r="63" spans="1:189" x14ac:dyDescent="0.25">
      <c r="A63" s="95" t="s">
        <v>77</v>
      </c>
      <c r="B63" s="63">
        <v>12612404</v>
      </c>
      <c r="C63" s="13">
        <v>405794.4</v>
      </c>
      <c r="D63" s="13">
        <v>0</v>
      </c>
      <c r="E63" s="64">
        <v>405794</v>
      </c>
      <c r="F63" s="65">
        <v>13018198</v>
      </c>
      <c r="G63" s="64">
        <v>5580151</v>
      </c>
      <c r="H63" s="64">
        <v>39283</v>
      </c>
      <c r="I63" s="13">
        <v>0</v>
      </c>
      <c r="J63" s="64">
        <v>39283</v>
      </c>
      <c r="K63" s="64">
        <v>5619434</v>
      </c>
      <c r="L63" s="47">
        <v>878782</v>
      </c>
      <c r="M63" s="85">
        <v>14800</v>
      </c>
      <c r="N63" s="85">
        <v>0</v>
      </c>
      <c r="O63" s="64">
        <v>14800</v>
      </c>
      <c r="P63" s="13">
        <v>893582</v>
      </c>
      <c r="Q63" s="7">
        <v>19531214</v>
      </c>
      <c r="R63" s="45">
        <v>0</v>
      </c>
      <c r="S63" s="48">
        <v>19531214</v>
      </c>
      <c r="T63" s="97">
        <v>7.7100000000000002E-2</v>
      </c>
      <c r="U63" s="48">
        <v>1505857</v>
      </c>
      <c r="V63" s="45">
        <v>10603</v>
      </c>
      <c r="W63" s="28">
        <v>1495254</v>
      </c>
      <c r="X63" s="28">
        <v>632791</v>
      </c>
      <c r="Y63" s="50">
        <v>862463</v>
      </c>
      <c r="Z63" s="13">
        <v>99584</v>
      </c>
      <c r="AA63" s="13">
        <v>99733</v>
      </c>
      <c r="AB63" s="13">
        <v>99733</v>
      </c>
      <c r="AC63" s="13">
        <v>111247</v>
      </c>
      <c r="AD63" s="13">
        <v>111247</v>
      </c>
      <c r="AE63" s="13">
        <v>111247</v>
      </c>
      <c r="AF63" s="13">
        <v>114237</v>
      </c>
      <c r="AG63" s="13">
        <v>114237</v>
      </c>
      <c r="AH63" s="13">
        <v>114237</v>
      </c>
      <c r="AI63" s="13">
        <v>173300</v>
      </c>
      <c r="AJ63" s="13">
        <v>173300</v>
      </c>
      <c r="AK63" s="13">
        <v>173152</v>
      </c>
      <c r="AL63" s="13">
        <v>1495254</v>
      </c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/>
      <c r="EU63" s="6"/>
      <c r="EV63" s="6"/>
      <c r="EW63" s="6"/>
      <c r="EX63" s="6"/>
      <c r="EY63" s="6"/>
      <c r="EZ63" s="6"/>
      <c r="FA63" s="6"/>
      <c r="FB63" s="6"/>
      <c r="FC63" s="6"/>
      <c r="FD63" s="6"/>
      <c r="FE63" s="6"/>
      <c r="FF63" s="6"/>
      <c r="FG63" s="6"/>
      <c r="FH63" s="6"/>
      <c r="FI63" s="6"/>
      <c r="FJ63" s="6"/>
      <c r="FK63" s="6"/>
      <c r="FL63" s="6"/>
      <c r="FM63" s="6"/>
      <c r="FN63" s="6"/>
      <c r="FO63" s="6"/>
      <c r="FP63" s="6"/>
      <c r="FQ63" s="6"/>
      <c r="FR63" s="6"/>
      <c r="FS63" s="6"/>
      <c r="FT63" s="6"/>
      <c r="FU63" s="6"/>
      <c r="FV63" s="6"/>
      <c r="FW63" s="6"/>
      <c r="FX63" s="6"/>
      <c r="FY63" s="6"/>
      <c r="FZ63" s="6"/>
      <c r="GA63" s="6"/>
      <c r="GB63" s="6"/>
      <c r="GC63" s="6"/>
      <c r="GD63" s="6"/>
      <c r="GE63" s="6"/>
      <c r="GF63" s="6"/>
      <c r="GG63" s="6"/>
    </row>
    <row r="64" spans="1:189" ht="24" customHeight="1" thickBot="1" x14ac:dyDescent="0.3">
      <c r="A64" s="96" t="s">
        <v>2</v>
      </c>
      <c r="B64" s="67">
        <v>956140509</v>
      </c>
      <c r="C64" s="14">
        <v>35754809.389999993</v>
      </c>
      <c r="D64" s="14">
        <v>656755.43000000005</v>
      </c>
      <c r="E64" s="14">
        <v>35098057</v>
      </c>
      <c r="F64" s="68">
        <v>991238566</v>
      </c>
      <c r="G64" s="67">
        <v>399892987</v>
      </c>
      <c r="H64" s="14">
        <v>8366007.049999998</v>
      </c>
      <c r="I64" s="14">
        <v>317170.43000000005</v>
      </c>
      <c r="J64" s="14">
        <v>8048841</v>
      </c>
      <c r="K64" s="14">
        <v>407941828</v>
      </c>
      <c r="L64" s="67">
        <v>65568543</v>
      </c>
      <c r="M64" s="14">
        <v>2347442.06</v>
      </c>
      <c r="N64" s="14">
        <v>43617.97</v>
      </c>
      <c r="O64" s="14">
        <v>2303825</v>
      </c>
      <c r="P64" s="14">
        <v>67872368</v>
      </c>
      <c r="Q64" s="14">
        <v>1467052762</v>
      </c>
      <c r="R64" s="49">
        <v>7200391</v>
      </c>
      <c r="S64" s="17">
        <v>1459852371</v>
      </c>
      <c r="T64" s="84">
        <v>7.6700000000000004E-2</v>
      </c>
      <c r="U64" s="69">
        <v>111937160</v>
      </c>
      <c r="V64" s="49">
        <v>1316016</v>
      </c>
      <c r="W64" s="14">
        <v>110621144</v>
      </c>
      <c r="X64" s="14">
        <v>46808617.862399995</v>
      </c>
      <c r="Y64" s="70">
        <v>63812526.137600005</v>
      </c>
      <c r="Z64" s="17">
        <v>7366380.2911999989</v>
      </c>
      <c r="AA64" s="17">
        <v>7377445.0543999998</v>
      </c>
      <c r="AB64" s="17">
        <v>7377445.0543999998</v>
      </c>
      <c r="AC64" s="17">
        <v>8229115.8207999989</v>
      </c>
      <c r="AD64" s="17">
        <v>8229115.8207999989</v>
      </c>
      <c r="AE64" s="17">
        <v>8229115.8207999989</v>
      </c>
      <c r="AF64" s="17">
        <v>8452283.030708462</v>
      </c>
      <c r="AG64" s="17">
        <v>8452283.030708462</v>
      </c>
      <c r="AH64" s="17">
        <v>8452283.030708462</v>
      </c>
      <c r="AI64" s="17">
        <v>12822245.922239671</v>
      </c>
      <c r="AJ64" s="17">
        <v>12822245.922239671</v>
      </c>
      <c r="AK64" s="17">
        <v>12811185.200995278</v>
      </c>
      <c r="AL64" s="17">
        <v>110621144</v>
      </c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</row>
    <row r="65" spans="1:189" thickTop="1" x14ac:dyDescent="0.2">
      <c r="A65" s="20" t="s">
        <v>86</v>
      </c>
      <c r="B65"/>
      <c r="C65" s="71"/>
      <c r="D65" s="71"/>
      <c r="E65" s="71"/>
      <c r="F65" s="71"/>
      <c r="G65" s="71"/>
      <c r="H65" s="71"/>
      <c r="I65" s="71"/>
      <c r="J65" s="71"/>
      <c r="K65" s="71"/>
      <c r="L65"/>
      <c r="M65" s="71"/>
      <c r="N65" s="71"/>
      <c r="R65" s="4"/>
      <c r="S65" s="4"/>
      <c r="Y65" s="4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/>
      <c r="EU65" s="6"/>
      <c r="EV65" s="6"/>
      <c r="EW65" s="6"/>
      <c r="EX65" s="6"/>
      <c r="EY65" s="6"/>
      <c r="EZ65" s="6"/>
      <c r="FA65" s="6"/>
      <c r="FB65" s="6"/>
      <c r="FC65" s="6"/>
      <c r="FD65" s="6"/>
      <c r="FE65" s="6"/>
      <c r="FF65" s="6"/>
      <c r="FG65" s="6"/>
      <c r="FH65" s="6"/>
      <c r="FI65" s="6"/>
      <c r="FJ65" s="6"/>
      <c r="FK65" s="6"/>
      <c r="FL65" s="6"/>
      <c r="FM65" s="6"/>
      <c r="FN65" s="6"/>
      <c r="FO65" s="6"/>
      <c r="FP65" s="6"/>
      <c r="FQ65" s="6"/>
      <c r="FR65" s="6"/>
      <c r="FS65" s="6"/>
      <c r="FT65" s="6"/>
      <c r="FU65" s="6"/>
      <c r="FV65" s="6"/>
      <c r="FW65" s="6"/>
      <c r="FX65" s="6"/>
      <c r="FY65" s="6"/>
      <c r="FZ65" s="6"/>
      <c r="GA65" s="6"/>
      <c r="GB65" s="6"/>
      <c r="GC65" s="6"/>
      <c r="GD65" s="6"/>
      <c r="GE65" s="6"/>
      <c r="GF65" s="6"/>
      <c r="GG65" s="6"/>
    </row>
    <row r="66" spans="1:189" ht="13.9" customHeight="1" x14ac:dyDescent="0.25">
      <c r="A66" s="21">
        <v>46029</v>
      </c>
      <c r="B66"/>
      <c r="C66" s="71"/>
      <c r="D66" s="71"/>
      <c r="E66" s="71"/>
      <c r="F66" s="71"/>
      <c r="G66" s="71"/>
      <c r="H66" s="71"/>
      <c r="I66" s="71"/>
      <c r="J66" s="71"/>
      <c r="K66" s="71"/>
      <c r="L66"/>
      <c r="M66" s="71"/>
      <c r="N66" s="71"/>
      <c r="O66" s="28"/>
      <c r="P66" s="28"/>
      <c r="Q66" s="28"/>
      <c r="R66" s="13"/>
      <c r="S66" s="13"/>
      <c r="T66" s="6"/>
      <c r="U66" s="6"/>
      <c r="V66" s="6"/>
      <c r="W66" s="6"/>
      <c r="X66" s="6"/>
      <c r="Y66" s="2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  <c r="EG66" s="6"/>
      <c r="EH66" s="6"/>
      <c r="EI66" s="6"/>
      <c r="EJ66" s="6"/>
      <c r="EK66" s="6"/>
      <c r="EL66" s="6"/>
      <c r="EM66" s="6"/>
      <c r="EN66" s="6"/>
      <c r="EO66" s="6"/>
      <c r="EP66" s="6"/>
      <c r="EQ66" s="6"/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  <c r="FO66" s="6"/>
      <c r="FP66" s="6"/>
      <c r="FQ66" s="6"/>
      <c r="FR66" s="6"/>
      <c r="FS66" s="6"/>
      <c r="FT66" s="6"/>
      <c r="FU66" s="6"/>
      <c r="FV66" s="6"/>
      <c r="FW66" s="6"/>
      <c r="FX66" s="6"/>
      <c r="FY66" s="6"/>
      <c r="FZ66" s="6"/>
      <c r="GA66" s="6"/>
      <c r="GB66" s="6"/>
      <c r="GC66" s="6"/>
      <c r="GD66" s="6"/>
      <c r="GE66" s="6"/>
      <c r="GF66" s="6"/>
      <c r="GG66" s="6"/>
    </row>
    <row r="67" spans="1:189" ht="13.9" customHeight="1" x14ac:dyDescent="0.25">
      <c r="A67" s="22" t="s">
        <v>134</v>
      </c>
      <c r="B67"/>
      <c r="C67" s="71"/>
      <c r="D67" s="71"/>
      <c r="E67" s="71"/>
      <c r="F67" s="71"/>
      <c r="G67" s="71"/>
      <c r="H67" s="71"/>
      <c r="I67" s="71"/>
      <c r="J67" s="71"/>
      <c r="K67" s="71"/>
      <c r="L67"/>
      <c r="M67" s="71"/>
      <c r="N67" s="71"/>
      <c r="O67" s="28"/>
      <c r="P67" s="28"/>
      <c r="Q67" s="28"/>
      <c r="R67" s="13"/>
      <c r="S67" s="13"/>
      <c r="T67" s="6"/>
      <c r="U67" s="6"/>
      <c r="V67" s="6"/>
      <c r="W67" s="6"/>
      <c r="X67" s="6"/>
      <c r="Y67" s="2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6"/>
      <c r="EJ67" s="6"/>
      <c r="EK67" s="6"/>
      <c r="EL67" s="6"/>
      <c r="EM67" s="6"/>
      <c r="EN67" s="6"/>
      <c r="EO67" s="6"/>
      <c r="EP67" s="6"/>
      <c r="EQ67" s="6"/>
      <c r="ER67" s="6"/>
      <c r="ES67" s="6"/>
      <c r="ET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FJ67" s="6"/>
      <c r="FK67" s="6"/>
      <c r="FL67" s="6"/>
      <c r="FM67" s="6"/>
      <c r="FN67" s="6"/>
      <c r="FO67" s="6"/>
      <c r="FP67" s="6"/>
      <c r="FQ67" s="6"/>
      <c r="FR67" s="6"/>
      <c r="FS67" s="6"/>
      <c r="FT67" s="6"/>
      <c r="FU67" s="6"/>
      <c r="FV67" s="6"/>
      <c r="FW67" s="6"/>
      <c r="FX67" s="6"/>
      <c r="FY67" s="6"/>
      <c r="FZ67" s="6"/>
      <c r="GA67" s="6"/>
      <c r="GB67" s="6"/>
      <c r="GC67" s="6"/>
      <c r="GD67" s="6"/>
      <c r="GE67" s="6"/>
      <c r="GF67" s="6"/>
      <c r="GG67" s="6"/>
    </row>
    <row r="68" spans="1:189" x14ac:dyDescent="0.25">
      <c r="A68"/>
      <c r="B68"/>
      <c r="C68" s="71"/>
      <c r="D68" s="71"/>
      <c r="E68" s="71"/>
      <c r="F68" s="71"/>
      <c r="G68" s="71"/>
      <c r="H68" s="71"/>
      <c r="I68" s="71"/>
      <c r="J68" s="71"/>
      <c r="K68" s="71"/>
      <c r="L68"/>
      <c r="M68" s="71"/>
      <c r="N68" s="71"/>
      <c r="O68" s="6"/>
      <c r="P68" s="6"/>
      <c r="Q68" s="6"/>
      <c r="R68" s="13"/>
      <c r="S68" s="13"/>
      <c r="T68" s="6"/>
      <c r="U68" s="6"/>
      <c r="V68" s="6"/>
      <c r="W68" s="6"/>
      <c r="X68" s="6"/>
      <c r="Y68" s="2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FJ68" s="6"/>
      <c r="FK68" s="6"/>
      <c r="FL68" s="6"/>
      <c r="FM68" s="6"/>
      <c r="FN68" s="6"/>
      <c r="FO68" s="6"/>
      <c r="FP68" s="6"/>
      <c r="FQ68" s="6"/>
      <c r="FR68" s="6"/>
      <c r="FS68" s="6"/>
      <c r="FT68" s="6"/>
      <c r="FU68" s="6"/>
      <c r="FV68" s="6"/>
      <c r="FW68" s="6"/>
      <c r="FX68" s="6"/>
      <c r="FY68" s="6"/>
      <c r="FZ68" s="6"/>
      <c r="GA68" s="6"/>
      <c r="GB68" s="6"/>
      <c r="GC68" s="6"/>
      <c r="GD68" s="6"/>
      <c r="GE68" s="6"/>
      <c r="GF68" s="6"/>
      <c r="GG68" s="6"/>
    </row>
    <row r="69" spans="1:189" x14ac:dyDescent="0.25">
      <c r="B69"/>
      <c r="C69" s="71"/>
      <c r="D69" s="71"/>
      <c r="E69" s="71"/>
      <c r="F69" s="71"/>
      <c r="G69" s="71"/>
      <c r="H69" s="71"/>
      <c r="I69" s="71"/>
      <c r="J69" s="71"/>
      <c r="K69" s="71"/>
      <c r="L69"/>
      <c r="M69" s="71"/>
      <c r="N69" s="71"/>
      <c r="O69"/>
      <c r="P69" s="6"/>
      <c r="Q69" s="6"/>
      <c r="R69" s="13"/>
      <c r="S69" s="13"/>
      <c r="T69" s="6"/>
      <c r="U69" s="6"/>
      <c r="V69" s="6"/>
      <c r="W69" s="6"/>
      <c r="X69" s="6"/>
      <c r="Y69" s="2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</row>
    <row r="70" spans="1:189" x14ac:dyDescent="0.25">
      <c r="A70"/>
      <c r="B70"/>
      <c r="C70" s="71"/>
      <c r="D70" s="71"/>
      <c r="E70" s="71"/>
      <c r="F70" s="71"/>
      <c r="G70" s="71"/>
      <c r="H70" s="71"/>
      <c r="I70" s="71"/>
      <c r="J70" s="71"/>
      <c r="K70" s="71"/>
      <c r="L70"/>
      <c r="M70" s="71"/>
      <c r="N70" s="71"/>
      <c r="O70"/>
      <c r="P70" s="6"/>
      <c r="Q70" s="6"/>
      <c r="R70" s="13"/>
      <c r="S70" s="13"/>
      <c r="T70" s="6"/>
      <c r="U70" s="6"/>
      <c r="V70" s="6"/>
      <c r="W70" s="6"/>
      <c r="X70" s="6"/>
      <c r="Y70" s="2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/>
      <c r="FS70" s="6"/>
      <c r="FT70" s="6"/>
      <c r="FU70" s="6"/>
      <c r="FV70" s="6"/>
      <c r="FW70" s="6"/>
      <c r="FX70" s="6"/>
      <c r="FY70" s="6"/>
      <c r="FZ70" s="6"/>
      <c r="GA70" s="6"/>
      <c r="GB70" s="6"/>
      <c r="GC70" s="6"/>
      <c r="GD70" s="6"/>
      <c r="GE70" s="6"/>
      <c r="GF70" s="6"/>
      <c r="GG70" s="6"/>
    </row>
    <row r="71" spans="1:189" x14ac:dyDescent="0.25">
      <c r="A71" s="6"/>
      <c r="B71" s="6"/>
      <c r="C71" s="13"/>
      <c r="D71" s="13"/>
      <c r="E71" s="13"/>
      <c r="F71" s="13"/>
      <c r="G71" s="13"/>
      <c r="H71" s="13"/>
      <c r="I71" s="13"/>
      <c r="J71" s="13"/>
      <c r="K71" s="13"/>
      <c r="L71" s="6"/>
      <c r="M71" s="13"/>
      <c r="N71" s="13"/>
      <c r="O71" s="6"/>
      <c r="P71" s="6"/>
      <c r="Q71" s="6"/>
      <c r="R71" s="13"/>
      <c r="S71" s="13"/>
      <c r="T71" s="6"/>
      <c r="U71" s="6"/>
      <c r="V71" s="6"/>
      <c r="W71" s="6"/>
      <c r="X71" s="6"/>
      <c r="Y71" s="2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  <c r="EJ71" s="6"/>
      <c r="EK71" s="6"/>
      <c r="EL71" s="6"/>
      <c r="EM71" s="6"/>
      <c r="EN71" s="6"/>
      <c r="EO71" s="6"/>
      <c r="EP71" s="6"/>
      <c r="EQ71" s="6"/>
      <c r="ER71" s="6"/>
      <c r="ES71" s="6"/>
      <c r="ET71" s="6"/>
      <c r="EU71" s="6"/>
      <c r="EV71" s="6"/>
      <c r="EW71" s="6"/>
      <c r="EX71" s="6"/>
      <c r="EY71" s="6"/>
      <c r="EZ71" s="6"/>
      <c r="FA71" s="6"/>
      <c r="FB71" s="6"/>
      <c r="FC71" s="6"/>
      <c r="FD71" s="6"/>
      <c r="FE71" s="6"/>
      <c r="FF71" s="6"/>
      <c r="FG71" s="6"/>
      <c r="FH71" s="6"/>
      <c r="FI71" s="6"/>
      <c r="FJ71" s="6"/>
      <c r="FK71" s="6"/>
      <c r="FL71" s="6"/>
      <c r="FM71" s="6"/>
      <c r="FN71" s="6"/>
      <c r="FO71" s="6"/>
      <c r="FP71" s="6"/>
      <c r="FQ71" s="6"/>
      <c r="FR71" s="6"/>
      <c r="FS71" s="6"/>
      <c r="FT71" s="6"/>
      <c r="FU71" s="6"/>
      <c r="FV71" s="6"/>
      <c r="FW71" s="6"/>
      <c r="FX71" s="6"/>
      <c r="FY71" s="6"/>
      <c r="FZ71" s="6"/>
      <c r="GA71" s="6"/>
      <c r="GB71" s="6"/>
      <c r="GC71" s="6"/>
      <c r="GD71" s="6"/>
      <c r="GE71" s="6"/>
      <c r="GF71" s="6"/>
      <c r="GG71" s="6"/>
    </row>
    <row r="72" spans="1:189" x14ac:dyDescent="0.25">
      <c r="A72" s="6"/>
      <c r="B72" s="6"/>
      <c r="C72" s="13"/>
      <c r="D72" s="13"/>
      <c r="E72" s="13"/>
      <c r="F72" s="13"/>
      <c r="G72" s="13"/>
      <c r="H72" s="13"/>
      <c r="I72" s="13"/>
      <c r="J72" s="13"/>
      <c r="K72" s="13"/>
      <c r="L72" s="6"/>
      <c r="M72" s="13"/>
      <c r="N72" s="13"/>
      <c r="O72" s="6"/>
      <c r="P72" s="6"/>
      <c r="Q72" s="6"/>
      <c r="R72" s="13"/>
      <c r="S72" s="13"/>
      <c r="T72" s="6"/>
      <c r="U72" s="6"/>
      <c r="V72" s="6"/>
      <c r="W72" s="6"/>
      <c r="X72" s="6"/>
      <c r="Y72" s="2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  <c r="EN72" s="6"/>
      <c r="EO72" s="6"/>
      <c r="EP72" s="6"/>
      <c r="EQ72" s="6"/>
      <c r="ER72" s="6"/>
      <c r="ES72" s="6"/>
      <c r="ET72" s="6"/>
      <c r="EU72" s="6"/>
      <c r="EV72" s="6"/>
      <c r="EW72" s="6"/>
      <c r="EX72" s="6"/>
      <c r="EY72" s="6"/>
      <c r="EZ72" s="6"/>
      <c r="FA72" s="6"/>
      <c r="FB72" s="6"/>
      <c r="FC72" s="6"/>
      <c r="FD72" s="6"/>
      <c r="FE72" s="6"/>
      <c r="FF72" s="6"/>
      <c r="FG72" s="6"/>
      <c r="FH72" s="6"/>
      <c r="FI72" s="6"/>
      <c r="FJ72" s="6"/>
      <c r="FK72" s="6"/>
      <c r="FL72" s="6"/>
      <c r="FM72" s="6"/>
      <c r="FN72" s="6"/>
      <c r="FO72" s="6"/>
      <c r="FP72" s="6"/>
      <c r="FQ72" s="6"/>
      <c r="FR72" s="6"/>
      <c r="FS72" s="6"/>
      <c r="FT72" s="6"/>
      <c r="FU72" s="6"/>
      <c r="FV72" s="6"/>
      <c r="FW72" s="6"/>
      <c r="FX72" s="6"/>
      <c r="FY72" s="6"/>
      <c r="FZ72" s="6"/>
      <c r="GA72" s="6"/>
      <c r="GB72" s="6"/>
      <c r="GC72" s="6"/>
      <c r="GD72" s="6"/>
      <c r="GE72" s="6"/>
      <c r="GF72" s="6"/>
      <c r="GG72" s="6"/>
    </row>
    <row r="73" spans="1:189" x14ac:dyDescent="0.25">
      <c r="A73" s="6"/>
      <c r="B73" s="6"/>
      <c r="C73" s="13"/>
      <c r="D73" s="13"/>
      <c r="E73" s="13"/>
      <c r="F73" s="13"/>
      <c r="G73" s="13"/>
      <c r="H73" s="13"/>
      <c r="I73" s="13"/>
      <c r="J73" s="13"/>
      <c r="K73" s="13"/>
      <c r="L73" s="6"/>
      <c r="M73" s="13"/>
      <c r="N73" s="13"/>
      <c r="O73" s="6"/>
      <c r="P73" s="6"/>
      <c r="Q73" s="6"/>
      <c r="R73" s="13"/>
      <c r="S73" s="13"/>
      <c r="T73" s="6"/>
      <c r="U73" s="6"/>
      <c r="V73" s="6"/>
      <c r="W73" s="6"/>
      <c r="X73" s="6"/>
      <c r="Y73" s="2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6"/>
      <c r="DY73" s="6"/>
      <c r="DZ73" s="6"/>
      <c r="EA73" s="6"/>
      <c r="EB73" s="6"/>
      <c r="EC73" s="6"/>
      <c r="ED73" s="6"/>
      <c r="EE73" s="6"/>
      <c r="EF73" s="6"/>
      <c r="EG73" s="6"/>
      <c r="EH73" s="6"/>
      <c r="EI73" s="6"/>
      <c r="EJ73" s="6"/>
      <c r="EK73" s="6"/>
      <c r="EL73" s="6"/>
      <c r="EM73" s="6"/>
      <c r="EN73" s="6"/>
      <c r="EO73" s="6"/>
      <c r="EP73" s="6"/>
      <c r="EQ73" s="6"/>
      <c r="ER73" s="6"/>
      <c r="ES73" s="6"/>
      <c r="ET73" s="6"/>
      <c r="EU73" s="6"/>
      <c r="EV73" s="6"/>
      <c r="EW73" s="6"/>
      <c r="EX73" s="6"/>
      <c r="EY73" s="6"/>
      <c r="EZ73" s="6"/>
      <c r="FA73" s="6"/>
      <c r="FB73" s="6"/>
      <c r="FC73" s="6"/>
      <c r="FD73" s="6"/>
      <c r="FE73" s="6"/>
      <c r="FF73" s="6"/>
      <c r="FG73" s="6"/>
      <c r="FH73" s="6"/>
      <c r="FI73" s="6"/>
      <c r="FJ73" s="6"/>
      <c r="FK73" s="6"/>
      <c r="FL73" s="6"/>
      <c r="FM73" s="6"/>
      <c r="FN73" s="6"/>
      <c r="FO73" s="6"/>
      <c r="FP73" s="6"/>
      <c r="FQ73" s="6"/>
      <c r="FR73" s="6"/>
      <c r="FS73" s="6"/>
      <c r="FT73" s="6"/>
      <c r="FU73" s="6"/>
      <c r="FV73" s="6"/>
      <c r="FW73" s="6"/>
      <c r="FX73" s="6"/>
      <c r="FY73" s="6"/>
      <c r="FZ73" s="6"/>
      <c r="GA73" s="6"/>
      <c r="GB73" s="6"/>
      <c r="GC73" s="6"/>
      <c r="GD73" s="6"/>
      <c r="GE73" s="6"/>
      <c r="GF73" s="6"/>
      <c r="GG73" s="6"/>
    </row>
    <row r="74" spans="1:189" x14ac:dyDescent="0.25">
      <c r="A74" s="6"/>
      <c r="B74" s="6"/>
      <c r="C74" s="13"/>
      <c r="D74" s="13"/>
      <c r="E74" s="13"/>
      <c r="F74" s="13"/>
      <c r="G74" s="13"/>
      <c r="H74" s="13"/>
      <c r="I74" s="13"/>
      <c r="J74" s="13"/>
      <c r="K74" s="13"/>
      <c r="L74" s="6"/>
      <c r="M74" s="13"/>
      <c r="N74" s="13"/>
      <c r="O74" s="6"/>
      <c r="P74" s="6"/>
      <c r="Q74" s="6"/>
      <c r="R74" s="13"/>
      <c r="S74" s="13"/>
      <c r="T74" s="6"/>
      <c r="U74" s="6"/>
      <c r="V74" s="6"/>
      <c r="W74" s="6"/>
      <c r="X74" s="6"/>
      <c r="Y74" s="2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6"/>
      <c r="EK74" s="6"/>
      <c r="EL74" s="6"/>
      <c r="EM74" s="6"/>
      <c r="EN74" s="6"/>
      <c r="EO74" s="6"/>
      <c r="EP74" s="6"/>
      <c r="EQ74" s="6"/>
      <c r="ER74" s="6"/>
      <c r="ES74" s="6"/>
      <c r="ET74" s="6"/>
      <c r="EU74" s="6"/>
      <c r="EV74" s="6"/>
      <c r="EW74" s="6"/>
      <c r="EX74" s="6"/>
      <c r="EY74" s="6"/>
      <c r="EZ74" s="6"/>
      <c r="FA74" s="6"/>
      <c r="FB74" s="6"/>
      <c r="FC74" s="6"/>
      <c r="FD74" s="6"/>
      <c r="FE74" s="6"/>
      <c r="FF74" s="6"/>
      <c r="FG74" s="6"/>
      <c r="FH74" s="6"/>
      <c r="FI74" s="6"/>
      <c r="FJ74" s="6"/>
      <c r="FK74" s="6"/>
      <c r="FL74" s="6"/>
      <c r="FM74" s="6"/>
      <c r="FN74" s="6"/>
      <c r="FO74" s="6"/>
      <c r="FP74" s="6"/>
      <c r="FQ74" s="6"/>
      <c r="FR74" s="6"/>
      <c r="FS74" s="6"/>
      <c r="FT74" s="6"/>
      <c r="FU74" s="6"/>
      <c r="FV74" s="6"/>
      <c r="FW74" s="6"/>
      <c r="FX74" s="6"/>
      <c r="FY74" s="6"/>
      <c r="FZ74" s="6"/>
      <c r="GA74" s="6"/>
      <c r="GB74" s="6"/>
      <c r="GC74" s="6"/>
      <c r="GD74" s="6"/>
      <c r="GE74" s="6"/>
      <c r="GF74" s="6"/>
      <c r="GG74" s="6"/>
    </row>
    <row r="75" spans="1:189" x14ac:dyDescent="0.25">
      <c r="A75" s="6"/>
      <c r="B75" s="6"/>
      <c r="C75" s="13"/>
      <c r="D75" s="13"/>
      <c r="E75" s="13"/>
      <c r="F75" s="13"/>
      <c r="G75" s="13"/>
      <c r="H75" s="13"/>
      <c r="I75" s="13"/>
      <c r="J75" s="13"/>
      <c r="K75" s="13"/>
      <c r="L75" s="6"/>
      <c r="M75" s="13"/>
      <c r="N75" s="13"/>
      <c r="O75" s="6"/>
      <c r="P75" s="6"/>
      <c r="Q75" s="6"/>
      <c r="R75" s="13"/>
      <c r="S75" s="13"/>
      <c r="T75" s="6"/>
      <c r="U75" s="6"/>
      <c r="V75" s="6"/>
      <c r="W75" s="6"/>
      <c r="X75" s="6"/>
      <c r="Y75" s="2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</row>
    <row r="76" spans="1:189" x14ac:dyDescent="0.25">
      <c r="A76" s="6"/>
      <c r="B76" s="6"/>
      <c r="C76" s="13"/>
      <c r="D76" s="13"/>
      <c r="E76" s="13"/>
      <c r="F76" s="13"/>
      <c r="G76" s="13"/>
      <c r="H76" s="13"/>
      <c r="I76" s="13"/>
      <c r="J76" s="13"/>
      <c r="K76" s="13"/>
      <c r="L76" s="6"/>
      <c r="M76" s="13"/>
      <c r="N76" s="13"/>
      <c r="O76" s="6"/>
      <c r="P76" s="6"/>
      <c r="Q76" s="6"/>
      <c r="R76" s="13"/>
      <c r="S76" s="13"/>
      <c r="T76" s="6"/>
      <c r="U76" s="6"/>
      <c r="V76" s="6"/>
      <c r="W76" s="6"/>
      <c r="X76" s="6"/>
      <c r="Y76" s="2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/>
      <c r="ED76" s="6"/>
      <c r="EE76" s="6"/>
      <c r="EF76" s="6"/>
      <c r="EG76" s="6"/>
      <c r="EH76" s="6"/>
      <c r="EI76" s="6"/>
      <c r="EJ76" s="6"/>
      <c r="EK76" s="6"/>
      <c r="EL76" s="6"/>
      <c r="EM76" s="6"/>
      <c r="EN76" s="6"/>
      <c r="EO76" s="6"/>
      <c r="EP76" s="6"/>
      <c r="EQ76" s="6"/>
      <c r="ER76" s="6"/>
      <c r="ES76" s="6"/>
      <c r="ET76" s="6"/>
      <c r="EU76" s="6"/>
      <c r="EV76" s="6"/>
      <c r="EW76" s="6"/>
      <c r="EX76" s="6"/>
      <c r="EY76" s="6"/>
      <c r="EZ76" s="6"/>
      <c r="FA76" s="6"/>
      <c r="FB76" s="6"/>
      <c r="FC76" s="6"/>
      <c r="FD76" s="6"/>
      <c r="FE76" s="6"/>
      <c r="FF76" s="6"/>
      <c r="FG76" s="6"/>
      <c r="FH76" s="6"/>
      <c r="FI76" s="6"/>
      <c r="FJ76" s="6"/>
      <c r="FK76" s="6"/>
      <c r="FL76" s="6"/>
      <c r="FM76" s="6"/>
      <c r="FN76" s="6"/>
      <c r="FO76" s="6"/>
      <c r="FP76" s="6"/>
      <c r="FQ76" s="6"/>
      <c r="FR76" s="6"/>
      <c r="FS76" s="6"/>
      <c r="FT76" s="6"/>
      <c r="FU76" s="6"/>
      <c r="FV76" s="6"/>
      <c r="FW76" s="6"/>
      <c r="FX76" s="6"/>
      <c r="FY76" s="6"/>
      <c r="FZ76" s="6"/>
      <c r="GA76" s="6"/>
      <c r="GB76" s="6"/>
      <c r="GC76" s="6"/>
      <c r="GD76" s="6"/>
      <c r="GE76" s="6"/>
      <c r="GF76" s="6"/>
      <c r="GG76" s="6"/>
    </row>
    <row r="77" spans="1:189" x14ac:dyDescent="0.25">
      <c r="A77" s="6"/>
      <c r="B77" s="6"/>
      <c r="C77" s="13"/>
      <c r="D77" s="13"/>
      <c r="E77" s="13"/>
      <c r="F77" s="13"/>
      <c r="G77" s="13"/>
      <c r="H77" s="13"/>
      <c r="I77" s="13"/>
      <c r="J77" s="13"/>
      <c r="K77" s="13"/>
      <c r="L77" s="6"/>
      <c r="M77" s="13"/>
      <c r="N77" s="13"/>
      <c r="O77" s="6"/>
      <c r="P77" s="6"/>
      <c r="Q77" s="6"/>
      <c r="R77" s="13"/>
      <c r="S77" s="13"/>
      <c r="T77" s="6"/>
      <c r="U77" s="6"/>
      <c r="V77" s="6"/>
      <c r="W77" s="6"/>
      <c r="X77" s="6"/>
      <c r="Y77" s="2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  <c r="ER77" s="6"/>
      <c r="ES77" s="6"/>
      <c r="ET77" s="6"/>
      <c r="EU77" s="6"/>
      <c r="EV77" s="6"/>
      <c r="EW77" s="6"/>
      <c r="EX77" s="6"/>
      <c r="EY77" s="6"/>
      <c r="EZ77" s="6"/>
      <c r="FA77" s="6"/>
      <c r="FB77" s="6"/>
      <c r="FC77" s="6"/>
      <c r="FD77" s="6"/>
      <c r="FE77" s="6"/>
      <c r="FF77" s="6"/>
      <c r="FG77" s="6"/>
      <c r="FH77" s="6"/>
      <c r="FI77" s="6"/>
      <c r="FJ77" s="6"/>
      <c r="FK77" s="6"/>
      <c r="FL77" s="6"/>
      <c r="FM77" s="6"/>
      <c r="FN77" s="6"/>
      <c r="FO77" s="6"/>
      <c r="FP77" s="6"/>
      <c r="FQ77" s="6"/>
      <c r="FR77" s="6"/>
      <c r="FS77" s="6"/>
      <c r="FT77" s="6"/>
      <c r="FU77" s="6"/>
      <c r="FV77" s="6"/>
      <c r="FW77" s="6"/>
      <c r="FX77" s="6"/>
      <c r="FY77" s="6"/>
      <c r="FZ77" s="6"/>
      <c r="GA77" s="6"/>
      <c r="GB77" s="6"/>
      <c r="GC77" s="6"/>
      <c r="GD77" s="6"/>
      <c r="GE77" s="6"/>
      <c r="GF77" s="6"/>
      <c r="GG77" s="6"/>
    </row>
    <row r="78" spans="1:189" x14ac:dyDescent="0.25">
      <c r="A78" s="6"/>
      <c r="B78" s="6"/>
      <c r="C78" s="13"/>
      <c r="D78" s="13"/>
      <c r="E78" s="13"/>
      <c r="F78" s="13"/>
      <c r="G78" s="13"/>
      <c r="H78" s="13"/>
      <c r="I78" s="13"/>
      <c r="J78" s="13"/>
      <c r="K78" s="13"/>
      <c r="L78" s="6"/>
      <c r="M78" s="13"/>
      <c r="N78" s="13"/>
      <c r="O78" s="6"/>
      <c r="P78" s="6"/>
      <c r="Q78" s="6"/>
      <c r="R78" s="13"/>
      <c r="S78" s="13"/>
      <c r="T78" s="6"/>
      <c r="U78" s="6"/>
      <c r="V78" s="6"/>
      <c r="W78" s="6"/>
      <c r="X78" s="6"/>
      <c r="Y78" s="2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  <c r="DV78" s="6"/>
      <c r="DW78" s="6"/>
      <c r="DX78" s="6"/>
      <c r="DY78" s="6"/>
      <c r="DZ78" s="6"/>
      <c r="EA78" s="6"/>
      <c r="EB78" s="6"/>
      <c r="EC78" s="6"/>
      <c r="ED78" s="6"/>
      <c r="EE78" s="6"/>
      <c r="EF78" s="6"/>
      <c r="EG78" s="6"/>
      <c r="EH78" s="6"/>
      <c r="EI78" s="6"/>
      <c r="EJ78" s="6"/>
      <c r="EK78" s="6"/>
      <c r="EL78" s="6"/>
      <c r="EM78" s="6"/>
      <c r="EN78" s="6"/>
      <c r="EO78" s="6"/>
      <c r="EP78" s="6"/>
      <c r="EQ78" s="6"/>
      <c r="ER78" s="6"/>
      <c r="ES78" s="6"/>
      <c r="ET78" s="6"/>
      <c r="EU78" s="6"/>
      <c r="EV78" s="6"/>
      <c r="EW78" s="6"/>
      <c r="EX78" s="6"/>
      <c r="EY78" s="6"/>
      <c r="EZ78" s="6"/>
      <c r="FA78" s="6"/>
      <c r="FB78" s="6"/>
      <c r="FC78" s="6"/>
      <c r="FD78" s="6"/>
      <c r="FE78" s="6"/>
      <c r="FF78" s="6"/>
      <c r="FG78" s="6"/>
      <c r="FH78" s="6"/>
      <c r="FI78" s="6"/>
      <c r="FJ78" s="6"/>
      <c r="FK78" s="6"/>
      <c r="FL78" s="6"/>
      <c r="FM78" s="6"/>
      <c r="FN78" s="6"/>
      <c r="FO78" s="6"/>
      <c r="FP78" s="6"/>
      <c r="FQ78" s="6"/>
      <c r="FR78" s="6"/>
      <c r="FS78" s="6"/>
      <c r="FT78" s="6"/>
      <c r="FU78" s="6"/>
      <c r="FV78" s="6"/>
      <c r="FW78" s="6"/>
      <c r="FX78" s="6"/>
      <c r="FY78" s="6"/>
      <c r="FZ78" s="6"/>
      <c r="GA78" s="6"/>
      <c r="GB78" s="6"/>
      <c r="GC78" s="6"/>
      <c r="GD78" s="6"/>
      <c r="GE78" s="6"/>
      <c r="GF78" s="6"/>
      <c r="GG78" s="6"/>
    </row>
    <row r="79" spans="1:189" x14ac:dyDescent="0.25">
      <c r="A79" s="6"/>
      <c r="B79" s="6"/>
      <c r="C79" s="13"/>
      <c r="D79" s="13"/>
      <c r="E79" s="13"/>
      <c r="F79" s="13"/>
      <c r="G79" s="13"/>
      <c r="H79" s="13"/>
      <c r="I79" s="13"/>
      <c r="J79" s="13"/>
      <c r="K79" s="13"/>
      <c r="L79" s="6"/>
      <c r="M79" s="13"/>
      <c r="N79" s="13"/>
      <c r="O79" s="6"/>
      <c r="P79" s="6"/>
      <c r="Q79" s="6"/>
      <c r="R79" s="13"/>
      <c r="S79" s="13"/>
      <c r="T79" s="6"/>
      <c r="U79" s="6"/>
      <c r="V79" s="6"/>
      <c r="W79" s="6"/>
      <c r="X79" s="6"/>
      <c r="Y79" s="2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6"/>
      <c r="EC79" s="6"/>
      <c r="ED79" s="6"/>
      <c r="EE79" s="6"/>
      <c r="EF79" s="6"/>
      <c r="EG79" s="6"/>
      <c r="EH79" s="6"/>
      <c r="EI79" s="6"/>
      <c r="EJ79" s="6"/>
      <c r="EK79" s="6"/>
      <c r="EL79" s="6"/>
      <c r="EM79" s="6"/>
      <c r="EN79" s="6"/>
      <c r="EO79" s="6"/>
      <c r="EP79" s="6"/>
      <c r="EQ79" s="6"/>
      <c r="ER79" s="6"/>
      <c r="ES79" s="6"/>
      <c r="ET79" s="6"/>
      <c r="EU79" s="6"/>
      <c r="EV79" s="6"/>
      <c r="EW79" s="6"/>
      <c r="EX79" s="6"/>
      <c r="EY79" s="6"/>
      <c r="EZ79" s="6"/>
      <c r="FA79" s="6"/>
      <c r="FB79" s="6"/>
      <c r="FC79" s="6"/>
      <c r="FD79" s="6"/>
      <c r="FE79" s="6"/>
      <c r="FF79" s="6"/>
      <c r="FG79" s="6"/>
      <c r="FH79" s="6"/>
      <c r="FI79" s="6"/>
      <c r="FJ79" s="6"/>
      <c r="FK79" s="6"/>
      <c r="FL79" s="6"/>
      <c r="FM79" s="6"/>
      <c r="FN79" s="6"/>
      <c r="FO79" s="6"/>
      <c r="FP79" s="6"/>
      <c r="FQ79" s="6"/>
      <c r="FR79" s="6"/>
      <c r="FS79" s="6"/>
      <c r="FT79" s="6"/>
      <c r="FU79" s="6"/>
      <c r="FV79" s="6"/>
      <c r="FW79" s="6"/>
      <c r="FX79" s="6"/>
      <c r="FY79" s="6"/>
      <c r="FZ79" s="6"/>
      <c r="GA79" s="6"/>
      <c r="GB79" s="6"/>
      <c r="GC79" s="6"/>
      <c r="GD79" s="6"/>
      <c r="GE79" s="6"/>
      <c r="GF79" s="6"/>
      <c r="GG79" s="6"/>
    </row>
    <row r="80" spans="1:189" x14ac:dyDescent="0.25">
      <c r="A80" s="6"/>
      <c r="B80" s="6"/>
      <c r="C80" s="13"/>
      <c r="D80" s="13"/>
      <c r="E80" s="13"/>
      <c r="F80" s="13"/>
      <c r="G80" s="13"/>
      <c r="H80" s="13"/>
      <c r="I80" s="13"/>
      <c r="J80" s="13"/>
      <c r="K80" s="13"/>
      <c r="L80" s="6"/>
      <c r="M80" s="13"/>
      <c r="N80" s="13"/>
      <c r="O80" s="6"/>
      <c r="P80" s="6"/>
      <c r="Q80" s="6"/>
      <c r="R80" s="13"/>
      <c r="S80" s="13"/>
      <c r="T80" s="6"/>
      <c r="U80" s="6"/>
      <c r="V80" s="6"/>
      <c r="W80" s="6"/>
      <c r="X80" s="6"/>
      <c r="Y80" s="2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6"/>
      <c r="DW80" s="6"/>
      <c r="DX80" s="6"/>
      <c r="DY80" s="6"/>
      <c r="DZ80" s="6"/>
      <c r="EA80" s="6"/>
      <c r="EB80" s="6"/>
      <c r="EC80" s="6"/>
      <c r="ED80" s="6"/>
      <c r="EE80" s="6"/>
      <c r="EF80" s="6"/>
      <c r="EG80" s="6"/>
      <c r="EH80" s="6"/>
      <c r="EI80" s="6"/>
      <c r="EJ80" s="6"/>
      <c r="EK80" s="6"/>
      <c r="EL80" s="6"/>
      <c r="EM80" s="6"/>
      <c r="EN80" s="6"/>
      <c r="EO80" s="6"/>
      <c r="EP80" s="6"/>
      <c r="EQ80" s="6"/>
      <c r="ER80" s="6"/>
      <c r="ES80" s="6"/>
      <c r="ET80" s="6"/>
      <c r="EU80" s="6"/>
      <c r="EV80" s="6"/>
      <c r="EW80" s="6"/>
      <c r="EX80" s="6"/>
      <c r="EY80" s="6"/>
      <c r="EZ80" s="6"/>
      <c r="FA80" s="6"/>
      <c r="FB80" s="6"/>
      <c r="FC80" s="6"/>
      <c r="FD80" s="6"/>
      <c r="FE80" s="6"/>
      <c r="FF80" s="6"/>
      <c r="FG80" s="6"/>
      <c r="FH80" s="6"/>
      <c r="FI80" s="6"/>
      <c r="FJ80" s="6"/>
      <c r="FK80" s="6"/>
      <c r="FL80" s="6"/>
      <c r="FM80" s="6"/>
      <c r="FN80" s="6"/>
      <c r="FO80" s="6"/>
      <c r="FP80" s="6"/>
      <c r="FQ80" s="6"/>
      <c r="FR80" s="6"/>
      <c r="FS80" s="6"/>
      <c r="FT80" s="6"/>
      <c r="FU80" s="6"/>
      <c r="FV80" s="6"/>
      <c r="FW80" s="6"/>
      <c r="FX80" s="6"/>
      <c r="FY80" s="6"/>
      <c r="FZ80" s="6"/>
      <c r="GA80" s="6"/>
      <c r="GB80" s="6"/>
      <c r="GC80" s="6"/>
      <c r="GD80" s="6"/>
      <c r="GE80" s="6"/>
      <c r="GF80" s="6"/>
      <c r="GG80" s="6"/>
    </row>
    <row r="81" spans="1:189" x14ac:dyDescent="0.25">
      <c r="A81" s="6"/>
      <c r="B81" s="6"/>
      <c r="C81" s="13"/>
      <c r="D81" s="13"/>
      <c r="E81" s="13"/>
      <c r="F81" s="13"/>
      <c r="G81" s="13"/>
      <c r="H81" s="13"/>
      <c r="I81" s="13"/>
      <c r="J81" s="13"/>
      <c r="K81" s="13"/>
      <c r="L81" s="6"/>
      <c r="M81" s="13"/>
      <c r="N81" s="13"/>
      <c r="O81" s="6"/>
      <c r="P81" s="6"/>
      <c r="Q81" s="6"/>
      <c r="R81" s="13"/>
      <c r="S81" s="13"/>
      <c r="T81" s="6"/>
      <c r="U81" s="6"/>
      <c r="V81" s="6"/>
      <c r="W81" s="6"/>
      <c r="X81" s="6"/>
      <c r="Y81" s="2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6"/>
      <c r="FM81" s="6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GB81" s="6"/>
      <c r="GC81" s="6"/>
      <c r="GD81" s="6"/>
      <c r="GE81" s="6"/>
      <c r="GF81" s="6"/>
      <c r="GG81" s="6"/>
    </row>
    <row r="82" spans="1:189" x14ac:dyDescent="0.25">
      <c r="A82" s="6"/>
      <c r="B82" s="6"/>
      <c r="C82" s="13"/>
      <c r="D82" s="13"/>
      <c r="E82" s="13"/>
      <c r="F82" s="13"/>
      <c r="G82" s="13"/>
      <c r="H82" s="13"/>
      <c r="I82" s="13"/>
      <c r="J82" s="13"/>
      <c r="K82" s="13"/>
      <c r="L82" s="6"/>
      <c r="M82" s="13"/>
      <c r="N82" s="13"/>
      <c r="O82" s="6"/>
      <c r="P82" s="6"/>
      <c r="Q82" s="6"/>
      <c r="R82" s="13"/>
      <c r="S82" s="13"/>
      <c r="T82" s="6"/>
      <c r="U82" s="6"/>
      <c r="V82" s="6"/>
      <c r="W82" s="6"/>
      <c r="X82" s="6"/>
      <c r="Y82" s="2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/>
      <c r="EU82" s="6"/>
      <c r="EV82" s="6"/>
      <c r="EW82" s="6"/>
      <c r="EX82" s="6"/>
      <c r="EY82" s="6"/>
      <c r="EZ82" s="6"/>
      <c r="FA82" s="6"/>
      <c r="FB82" s="6"/>
      <c r="FC82" s="6"/>
      <c r="FD82" s="6"/>
      <c r="FE82" s="6"/>
      <c r="FF82" s="6"/>
      <c r="FG82" s="6"/>
      <c r="FH82" s="6"/>
      <c r="FI82" s="6"/>
      <c r="FJ82" s="6"/>
      <c r="FK82" s="6"/>
      <c r="FL82" s="6"/>
      <c r="FM82" s="6"/>
      <c r="FN82" s="6"/>
      <c r="FO82" s="6"/>
      <c r="FP82" s="6"/>
      <c r="FQ82" s="6"/>
      <c r="FR82" s="6"/>
      <c r="FS82" s="6"/>
      <c r="FT82" s="6"/>
      <c r="FU82" s="6"/>
      <c r="FV82" s="6"/>
      <c r="FW82" s="6"/>
      <c r="FX82" s="6"/>
      <c r="FY82" s="6"/>
      <c r="FZ82" s="6"/>
      <c r="GA82" s="6"/>
      <c r="GB82" s="6"/>
      <c r="GC82" s="6"/>
      <c r="GD82" s="6"/>
      <c r="GE82" s="6"/>
      <c r="GF82" s="6"/>
      <c r="GG82" s="6"/>
    </row>
    <row r="83" spans="1:189" x14ac:dyDescent="0.25">
      <c r="A83" s="6"/>
      <c r="B83" s="6"/>
      <c r="C83" s="13"/>
      <c r="D83" s="13"/>
      <c r="E83" s="13"/>
      <c r="F83" s="13"/>
      <c r="G83" s="13"/>
      <c r="H83" s="13"/>
      <c r="I83" s="13"/>
      <c r="J83" s="13"/>
      <c r="K83" s="13"/>
      <c r="L83" s="6"/>
      <c r="M83" s="13"/>
      <c r="N83" s="13"/>
      <c r="O83" s="6"/>
      <c r="P83" s="6"/>
      <c r="Q83" s="6"/>
      <c r="R83" s="13"/>
      <c r="S83" s="13"/>
      <c r="T83" s="6"/>
      <c r="U83" s="6"/>
      <c r="V83" s="6"/>
      <c r="W83" s="6"/>
      <c r="X83" s="6"/>
      <c r="Y83" s="2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6"/>
      <c r="EY83" s="6"/>
      <c r="EZ83" s="6"/>
      <c r="FA83" s="6"/>
      <c r="FB83" s="6"/>
      <c r="FC83" s="6"/>
      <c r="FD83" s="6"/>
      <c r="FE83" s="6"/>
      <c r="FF83" s="6"/>
      <c r="FG83" s="6"/>
      <c r="FH83" s="6"/>
      <c r="FI83" s="6"/>
      <c r="FJ83" s="6"/>
      <c r="FK83" s="6"/>
      <c r="FL83" s="6"/>
      <c r="FM83" s="6"/>
      <c r="FN83" s="6"/>
      <c r="FO83" s="6"/>
      <c r="FP83" s="6"/>
      <c r="FQ83" s="6"/>
      <c r="FR83" s="6"/>
      <c r="FS83" s="6"/>
      <c r="FT83" s="6"/>
      <c r="FU83" s="6"/>
      <c r="FV83" s="6"/>
      <c r="FW83" s="6"/>
      <c r="FX83" s="6"/>
      <c r="FY83" s="6"/>
      <c r="FZ83" s="6"/>
      <c r="GA83" s="6"/>
      <c r="GB83" s="6"/>
      <c r="GC83" s="6"/>
      <c r="GD83" s="6"/>
      <c r="GE83" s="6"/>
      <c r="GF83" s="6"/>
      <c r="GG83" s="6"/>
    </row>
    <row r="84" spans="1:189" x14ac:dyDescent="0.25">
      <c r="A84" s="6"/>
      <c r="B84" s="6"/>
      <c r="C84" s="13"/>
      <c r="D84" s="13"/>
      <c r="E84" s="13"/>
      <c r="F84" s="13"/>
      <c r="G84" s="13"/>
      <c r="H84" s="13"/>
      <c r="I84" s="13"/>
      <c r="J84" s="13"/>
      <c r="K84" s="13"/>
      <c r="L84" s="6"/>
      <c r="M84" s="13"/>
      <c r="N84" s="13"/>
      <c r="O84" s="6"/>
      <c r="P84" s="6"/>
      <c r="Q84" s="6"/>
      <c r="R84" s="13"/>
      <c r="S84" s="13"/>
      <c r="T84" s="6"/>
      <c r="U84" s="6"/>
      <c r="V84" s="6"/>
      <c r="W84" s="6"/>
      <c r="X84" s="6"/>
      <c r="Y84" s="2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  <c r="FK84" s="6"/>
      <c r="FL84" s="6"/>
      <c r="FM84" s="6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B84" s="6"/>
      <c r="GC84" s="6"/>
      <c r="GD84" s="6"/>
      <c r="GE84" s="6"/>
      <c r="GF84" s="6"/>
      <c r="GG84" s="6"/>
    </row>
    <row r="85" spans="1:189" x14ac:dyDescent="0.25">
      <c r="A85" s="6"/>
      <c r="B85" s="6"/>
      <c r="C85" s="13"/>
      <c r="D85" s="13"/>
      <c r="E85" s="13"/>
      <c r="F85" s="13"/>
      <c r="G85" s="13"/>
      <c r="H85" s="13"/>
      <c r="I85" s="13"/>
      <c r="J85" s="13"/>
      <c r="K85" s="13"/>
      <c r="L85" s="6"/>
      <c r="M85" s="13"/>
      <c r="N85" s="13"/>
      <c r="O85" s="6"/>
      <c r="P85" s="6"/>
      <c r="Q85" s="6"/>
      <c r="R85" s="13"/>
      <c r="S85" s="13"/>
      <c r="T85" s="6"/>
      <c r="U85" s="6"/>
      <c r="V85" s="6"/>
      <c r="W85" s="6"/>
      <c r="X85" s="6"/>
      <c r="Y85" s="2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  <c r="GF85" s="6"/>
      <c r="GG85" s="6"/>
    </row>
    <row r="86" spans="1:189" x14ac:dyDescent="0.25">
      <c r="A86" s="6"/>
      <c r="B86" s="6"/>
      <c r="C86" s="13"/>
      <c r="D86" s="13"/>
      <c r="E86" s="13"/>
      <c r="F86" s="13"/>
      <c r="G86" s="13"/>
      <c r="H86" s="13"/>
      <c r="I86" s="13"/>
      <c r="J86" s="13"/>
      <c r="K86" s="13"/>
      <c r="L86" s="6"/>
      <c r="M86" s="13"/>
      <c r="N86" s="13"/>
      <c r="O86" s="6"/>
      <c r="P86" s="6"/>
      <c r="Q86" s="6"/>
      <c r="R86" s="13"/>
      <c r="S86" s="13"/>
      <c r="T86" s="6"/>
      <c r="U86" s="6"/>
      <c r="V86" s="6"/>
      <c r="W86" s="6"/>
      <c r="X86" s="6"/>
      <c r="Y86" s="2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</row>
  </sheetData>
  <phoneticPr fontId="0" type="noConversion"/>
  <pageMargins left="0.91" right="0.5" top="0.9" bottom="0.18" header="0.25" footer="0.55000000000000004"/>
  <pageSetup scale="43" fitToWidth="5" orientation="portrait" r:id="rId1"/>
  <headerFooter alignWithMargins="0"/>
  <colBreaks count="6" manualBreakCount="6">
    <brk id="6" max="66" man="1"/>
    <brk id="11" max="66" man="1"/>
    <brk id="16" max="66" man="1"/>
    <brk id="21" max="66" man="1"/>
    <brk id="25" max="66" man="1"/>
    <brk id="31" max="66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DDB15-0E92-49CF-BFE8-E950E8958670}">
  <sheetPr transitionEvaluation="1"/>
  <dimension ref="A1:ER93"/>
  <sheetViews>
    <sheetView defaultGridColor="0" view="pageBreakPreview" colorId="22" zoomScale="87" zoomScaleNormal="87" zoomScaleSheetLayoutView="87" workbookViewId="0">
      <pane xSplit="1" ySplit="8" topLeftCell="B9" activePane="bottomRight" state="frozen"/>
      <selection activeCell="I13" sqref="I13"/>
      <selection pane="topRight" activeCell="I13" sqref="I13"/>
      <selection pane="bottomLeft" activeCell="I13" sqref="I13"/>
      <selection pane="bottomRight" activeCell="R57" activeCellId="17" sqref="F4 K4:L4 P4:P6 B5:B7 G5:G8 L5:L6 R5 Q6:R6 A8:B8 L8 O7:R8 A9:A64 R10 R15 R20 R25:R26 R45 R57"/>
    </sheetView>
  </sheetViews>
  <sheetFormatPr defaultColWidth="10.44140625" defaultRowHeight="15" x14ac:dyDescent="0.2"/>
  <cols>
    <col min="1" max="1" width="48.109375" style="4" bestFit="1" customWidth="1"/>
    <col min="2" max="2" width="14.6640625" style="4" bestFit="1" customWidth="1"/>
    <col min="3" max="3" width="14.77734375" style="47" bestFit="1" customWidth="1"/>
    <col min="4" max="4" width="15.21875" style="47" bestFit="1" customWidth="1"/>
    <col min="5" max="6" width="16.6640625" style="47" bestFit="1" customWidth="1"/>
    <col min="7" max="7" width="14.6640625" style="47" bestFit="1" customWidth="1"/>
    <col min="8" max="8" width="11.77734375" style="47" bestFit="1" customWidth="1"/>
    <col min="9" max="11" width="17" style="47" bestFit="1" customWidth="1"/>
    <col min="12" max="12" width="14.6640625" style="4" bestFit="1" customWidth="1"/>
    <col min="13" max="13" width="14.77734375" style="47" bestFit="1" customWidth="1"/>
    <col min="14" max="14" width="15.21875" style="47" bestFit="1" customWidth="1"/>
    <col min="15" max="17" width="15.44140625" style="4" bestFit="1" customWidth="1"/>
    <col min="18" max="18" width="10.6640625" style="4" bestFit="1" customWidth="1"/>
    <col min="19" max="19" width="12.33203125" style="80" bestFit="1" customWidth="1"/>
    <col min="20" max="16384" width="10.44140625" style="4"/>
  </cols>
  <sheetData>
    <row r="1" spans="1:148" ht="15.75" x14ac:dyDescent="0.25">
      <c r="A1" s="89" t="s">
        <v>147</v>
      </c>
      <c r="B1" s="1"/>
      <c r="C1" s="44"/>
      <c r="D1" s="44"/>
      <c r="E1" s="44"/>
      <c r="F1" s="44"/>
      <c r="G1" s="44"/>
      <c r="H1" s="44"/>
      <c r="I1" s="44"/>
      <c r="J1" s="44"/>
      <c r="K1" s="44"/>
      <c r="L1" s="1"/>
      <c r="M1" s="44"/>
      <c r="N1" s="44"/>
      <c r="O1" s="1"/>
      <c r="P1" s="2"/>
      <c r="Q1" s="1"/>
      <c r="R1" s="1"/>
      <c r="S1" s="3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</row>
    <row r="2" spans="1:148" ht="15.75" x14ac:dyDescent="0.25">
      <c r="A2" s="89" t="s">
        <v>145</v>
      </c>
      <c r="B2" s="1"/>
      <c r="C2" s="44"/>
      <c r="D2" s="44"/>
      <c r="E2" s="44"/>
      <c r="F2" s="44"/>
      <c r="G2" s="44"/>
      <c r="H2" s="44"/>
      <c r="I2" s="44"/>
      <c r="J2" s="44"/>
      <c r="K2" s="44"/>
      <c r="L2" s="1"/>
      <c r="M2" s="44"/>
      <c r="N2" s="44"/>
      <c r="O2" s="1"/>
      <c r="P2" s="2"/>
      <c r="Q2" s="1"/>
      <c r="R2" s="1"/>
      <c r="S2" s="3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</row>
    <row r="3" spans="1:148" ht="15.75" x14ac:dyDescent="0.25">
      <c r="A3" s="89" t="s">
        <v>146</v>
      </c>
      <c r="B3" s="1"/>
      <c r="C3" s="44"/>
      <c r="D3" s="44"/>
      <c r="E3" s="44"/>
      <c r="F3" s="44"/>
      <c r="G3" s="44"/>
      <c r="H3" s="44"/>
      <c r="I3" s="44"/>
      <c r="J3" s="44"/>
      <c r="K3" s="44"/>
      <c r="L3" s="1"/>
      <c r="M3" s="44"/>
      <c r="N3" s="44"/>
      <c r="O3" s="1"/>
      <c r="P3" s="2"/>
      <c r="Q3" s="1"/>
      <c r="R3" s="1"/>
      <c r="S3" s="3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</row>
    <row r="4" spans="1:148" ht="15" customHeight="1" x14ac:dyDescent="0.25">
      <c r="A4"/>
      <c r="B4" s="1"/>
      <c r="C4" s="86"/>
      <c r="D4" s="87"/>
      <c r="E4" s="87"/>
      <c r="F4" s="90" t="s">
        <v>80</v>
      </c>
      <c r="G4" s="44"/>
      <c r="H4" s="86"/>
      <c r="I4" s="87"/>
      <c r="J4" s="87"/>
      <c r="K4" s="91" t="s">
        <v>85</v>
      </c>
      <c r="L4" s="91" t="s">
        <v>87</v>
      </c>
      <c r="M4" s="86"/>
      <c r="N4" s="87"/>
      <c r="O4" s="87"/>
      <c r="P4" s="91" t="s">
        <v>87</v>
      </c>
      <c r="Q4" s="1"/>
      <c r="R4" s="1"/>
      <c r="S4" s="8" t="s">
        <v>7</v>
      </c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</row>
    <row r="5" spans="1:148" ht="15" customHeight="1" x14ac:dyDescent="0.2">
      <c r="A5" s="5"/>
      <c r="B5" s="90" t="s">
        <v>80</v>
      </c>
      <c r="C5" s="54" t="s">
        <v>83</v>
      </c>
      <c r="D5" s="55" t="s">
        <v>17</v>
      </c>
      <c r="E5" s="55" t="s">
        <v>17</v>
      </c>
      <c r="F5" s="54" t="s">
        <v>5</v>
      </c>
      <c r="G5" s="91" t="s">
        <v>85</v>
      </c>
      <c r="H5" s="54" t="s">
        <v>83</v>
      </c>
      <c r="I5" s="55" t="s">
        <v>17</v>
      </c>
      <c r="J5" s="55" t="s">
        <v>17</v>
      </c>
      <c r="K5" s="54" t="s">
        <v>5</v>
      </c>
      <c r="L5" s="90" t="s">
        <v>81</v>
      </c>
      <c r="M5" s="54" t="s">
        <v>83</v>
      </c>
      <c r="N5" s="55" t="s">
        <v>17</v>
      </c>
      <c r="O5" s="55" t="s">
        <v>17</v>
      </c>
      <c r="P5" s="90" t="s">
        <v>5</v>
      </c>
      <c r="Q5" s="88" t="s">
        <v>4</v>
      </c>
      <c r="R5" s="90" t="s">
        <v>6</v>
      </c>
      <c r="S5" s="8" t="s">
        <v>10</v>
      </c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</row>
    <row r="6" spans="1:148" ht="15" customHeight="1" x14ac:dyDescent="0.2">
      <c r="A6" s="9"/>
      <c r="B6" s="90" t="s">
        <v>81</v>
      </c>
      <c r="C6" s="55" t="s">
        <v>3</v>
      </c>
      <c r="D6" s="55" t="s">
        <v>79</v>
      </c>
      <c r="E6" s="45" t="s">
        <v>8</v>
      </c>
      <c r="F6" s="45" t="s">
        <v>8</v>
      </c>
      <c r="G6" s="90" t="s">
        <v>81</v>
      </c>
      <c r="H6" s="55" t="s">
        <v>3</v>
      </c>
      <c r="I6" s="55" t="s">
        <v>79</v>
      </c>
      <c r="J6" s="45" t="s">
        <v>8</v>
      </c>
      <c r="K6" s="45" t="s">
        <v>8</v>
      </c>
      <c r="L6" s="91" t="s">
        <v>89</v>
      </c>
      <c r="M6" s="55" t="s">
        <v>3</v>
      </c>
      <c r="N6" s="55" t="s">
        <v>79</v>
      </c>
      <c r="O6" s="45" t="s">
        <v>8</v>
      </c>
      <c r="P6" s="90" t="s">
        <v>90</v>
      </c>
      <c r="Q6" s="90" t="s">
        <v>8</v>
      </c>
      <c r="R6" s="90" t="s">
        <v>9</v>
      </c>
      <c r="S6" s="8" t="s">
        <v>15</v>
      </c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</row>
    <row r="7" spans="1:148" ht="15" customHeight="1" x14ac:dyDescent="0.2">
      <c r="A7" s="9"/>
      <c r="B7" s="90" t="s">
        <v>18</v>
      </c>
      <c r="C7" s="55" t="s">
        <v>11</v>
      </c>
      <c r="D7" s="55" t="s">
        <v>78</v>
      </c>
      <c r="E7" s="45" t="s">
        <v>13</v>
      </c>
      <c r="F7" s="45" t="s">
        <v>13</v>
      </c>
      <c r="G7" s="90" t="s">
        <v>92</v>
      </c>
      <c r="H7" s="56" t="s">
        <v>12</v>
      </c>
      <c r="I7" s="55" t="s">
        <v>78</v>
      </c>
      <c r="J7" s="45" t="s">
        <v>13</v>
      </c>
      <c r="K7" s="45" t="s">
        <v>13</v>
      </c>
      <c r="L7" s="19" t="s">
        <v>88</v>
      </c>
      <c r="M7" s="56" t="s">
        <v>94</v>
      </c>
      <c r="N7" s="55" t="s">
        <v>78</v>
      </c>
      <c r="O7" s="90" t="s">
        <v>13</v>
      </c>
      <c r="P7" s="90" t="s">
        <v>13</v>
      </c>
      <c r="Q7" s="90" t="s">
        <v>13</v>
      </c>
      <c r="R7" s="90" t="s">
        <v>14</v>
      </c>
      <c r="S7" s="8" t="s">
        <v>22</v>
      </c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</row>
    <row r="8" spans="1:148" ht="15" customHeight="1" thickBot="1" x14ac:dyDescent="0.25">
      <c r="A8" s="93" t="s">
        <v>1</v>
      </c>
      <c r="B8" s="92" t="s">
        <v>82</v>
      </c>
      <c r="C8" s="58" t="s">
        <v>16</v>
      </c>
      <c r="D8" s="58" t="s">
        <v>18</v>
      </c>
      <c r="E8" s="46" t="s">
        <v>18</v>
      </c>
      <c r="F8" s="46" t="s">
        <v>18</v>
      </c>
      <c r="G8" s="92" t="s">
        <v>82</v>
      </c>
      <c r="H8" s="59" t="s">
        <v>93</v>
      </c>
      <c r="I8" s="59" t="s">
        <v>19</v>
      </c>
      <c r="J8" s="46" t="s">
        <v>19</v>
      </c>
      <c r="K8" s="60" t="s">
        <v>19</v>
      </c>
      <c r="L8" s="92" t="s">
        <v>82</v>
      </c>
      <c r="M8" s="59" t="s">
        <v>88</v>
      </c>
      <c r="N8" s="59" t="s">
        <v>88</v>
      </c>
      <c r="O8" s="92" t="s">
        <v>88</v>
      </c>
      <c r="P8" s="92" t="s">
        <v>88</v>
      </c>
      <c r="Q8" s="92" t="s">
        <v>91</v>
      </c>
      <c r="R8" s="92" t="s">
        <v>21</v>
      </c>
      <c r="S8" s="12" t="s">
        <v>110</v>
      </c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</row>
    <row r="9" spans="1:148" ht="18" customHeight="1" x14ac:dyDescent="0.2">
      <c r="A9" s="94" t="s">
        <v>23</v>
      </c>
      <c r="B9" s="63"/>
      <c r="C9" s="13"/>
      <c r="D9" s="13"/>
      <c r="E9" s="64"/>
      <c r="F9" s="64"/>
      <c r="G9" s="64"/>
      <c r="H9" s="64"/>
      <c r="I9" s="13"/>
      <c r="J9" s="64"/>
      <c r="K9" s="64"/>
      <c r="L9" s="63"/>
      <c r="M9" s="85"/>
      <c r="N9" s="85"/>
      <c r="O9" s="64"/>
      <c r="P9" s="13"/>
      <c r="Q9" s="7"/>
      <c r="R9" s="52"/>
      <c r="S9" s="7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</row>
    <row r="10" spans="1:148" x14ac:dyDescent="0.2">
      <c r="A10" s="94" t="s">
        <v>24</v>
      </c>
      <c r="B10" s="63">
        <v>1329054</v>
      </c>
      <c r="C10" s="13">
        <v>51315</v>
      </c>
      <c r="D10" s="13">
        <v>0</v>
      </c>
      <c r="E10" s="64">
        <v>51315</v>
      </c>
      <c r="F10" s="64">
        <v>1380369</v>
      </c>
      <c r="G10" s="64">
        <v>233584</v>
      </c>
      <c r="H10" s="64">
        <v>5271</v>
      </c>
      <c r="I10" s="13">
        <v>0</v>
      </c>
      <c r="J10" s="64">
        <v>5271</v>
      </c>
      <c r="K10" s="64">
        <v>238855</v>
      </c>
      <c r="L10" s="75">
        <v>26427</v>
      </c>
      <c r="M10" s="85">
        <v>1097.5</v>
      </c>
      <c r="N10" s="85">
        <v>0</v>
      </c>
      <c r="O10" s="64">
        <v>1098</v>
      </c>
      <c r="P10" s="13">
        <v>27525</v>
      </c>
      <c r="Q10" s="7">
        <v>1646749</v>
      </c>
      <c r="R10" s="97">
        <v>7.4999999999999997E-2</v>
      </c>
      <c r="S10" s="7">
        <v>123506</v>
      </c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</row>
    <row r="11" spans="1:148" x14ac:dyDescent="0.2">
      <c r="A11" s="94" t="s">
        <v>25</v>
      </c>
      <c r="B11" s="63"/>
      <c r="C11" s="13"/>
      <c r="D11" s="13"/>
      <c r="E11" s="64"/>
      <c r="F11" s="64"/>
      <c r="G11" s="64"/>
      <c r="H11" s="64"/>
      <c r="I11" s="13"/>
      <c r="J11" s="64"/>
      <c r="K11" s="64"/>
      <c r="L11" s="75"/>
      <c r="M11" s="85"/>
      <c r="N11" s="85"/>
      <c r="O11" s="64"/>
      <c r="P11" s="13"/>
      <c r="Q11" s="7"/>
      <c r="R11" s="52"/>
      <c r="S11" s="7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</row>
    <row r="12" spans="1:148" x14ac:dyDescent="0.2">
      <c r="A12" s="94" t="s">
        <v>26</v>
      </c>
      <c r="B12" s="63"/>
      <c r="C12" s="13"/>
      <c r="D12" s="13"/>
      <c r="E12" s="64"/>
      <c r="F12" s="64"/>
      <c r="G12" s="64"/>
      <c r="H12" s="64"/>
      <c r="I12" s="13"/>
      <c r="J12" s="64"/>
      <c r="K12" s="64"/>
      <c r="L12" s="75"/>
      <c r="M12" s="85"/>
      <c r="N12" s="85"/>
      <c r="O12" s="64"/>
      <c r="P12" s="13"/>
      <c r="Q12" s="7"/>
      <c r="R12" s="52"/>
      <c r="S12" s="7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</row>
    <row r="13" spans="1:148" x14ac:dyDescent="0.2">
      <c r="A13" s="94" t="s">
        <v>27</v>
      </c>
      <c r="B13" s="63"/>
      <c r="C13" s="13"/>
      <c r="D13" s="13"/>
      <c r="E13" s="64"/>
      <c r="F13" s="64"/>
      <c r="G13" s="64"/>
      <c r="H13" s="64"/>
      <c r="I13" s="13"/>
      <c r="J13" s="64"/>
      <c r="K13" s="64"/>
      <c r="L13" s="75"/>
      <c r="M13" s="85"/>
      <c r="N13" s="85"/>
      <c r="O13" s="64"/>
      <c r="P13" s="13"/>
      <c r="Q13" s="7"/>
      <c r="R13" s="52"/>
      <c r="S13" s="7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</row>
    <row r="14" spans="1:148" ht="18" customHeight="1" x14ac:dyDescent="0.2">
      <c r="A14" s="94" t="s">
        <v>28</v>
      </c>
      <c r="B14" s="63"/>
      <c r="C14" s="13"/>
      <c r="D14" s="13"/>
      <c r="E14" s="64"/>
      <c r="F14" s="64"/>
      <c r="G14" s="64"/>
      <c r="H14" s="64"/>
      <c r="I14" s="13"/>
      <c r="J14" s="64"/>
      <c r="K14" s="64"/>
      <c r="L14" s="75"/>
      <c r="M14" s="85"/>
      <c r="N14" s="85"/>
      <c r="O14" s="64"/>
      <c r="P14" s="13"/>
      <c r="Q14" s="7"/>
      <c r="R14" s="52"/>
      <c r="S14" s="7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</row>
    <row r="15" spans="1:148" x14ac:dyDescent="0.2">
      <c r="A15" s="94" t="s">
        <v>29</v>
      </c>
      <c r="B15" s="63">
        <v>595209</v>
      </c>
      <c r="C15" s="13">
        <v>0</v>
      </c>
      <c r="D15" s="13">
        <v>0</v>
      </c>
      <c r="E15" s="64">
        <v>0</v>
      </c>
      <c r="F15" s="64">
        <v>595209</v>
      </c>
      <c r="G15" s="64">
        <v>129459</v>
      </c>
      <c r="H15" s="64">
        <v>0</v>
      </c>
      <c r="I15" s="13">
        <v>0</v>
      </c>
      <c r="J15" s="64">
        <v>0</v>
      </c>
      <c r="K15" s="64">
        <v>129459</v>
      </c>
      <c r="L15" s="75">
        <v>0</v>
      </c>
      <c r="M15" s="85">
        <v>0</v>
      </c>
      <c r="N15" s="85">
        <v>0</v>
      </c>
      <c r="O15" s="64">
        <v>0</v>
      </c>
      <c r="P15" s="13">
        <v>0</v>
      </c>
      <c r="Q15" s="7">
        <v>724668</v>
      </c>
      <c r="R15" s="97">
        <v>7.9200000000000007E-2</v>
      </c>
      <c r="S15" s="7">
        <v>57394</v>
      </c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</row>
    <row r="16" spans="1:148" x14ac:dyDescent="0.2">
      <c r="A16" s="94" t="s">
        <v>30</v>
      </c>
      <c r="B16" s="63"/>
      <c r="C16" s="13"/>
      <c r="D16" s="13"/>
      <c r="E16" s="64"/>
      <c r="F16" s="64"/>
      <c r="G16" s="64"/>
      <c r="H16" s="64"/>
      <c r="I16" s="13"/>
      <c r="J16" s="64"/>
      <c r="K16" s="64"/>
      <c r="L16" s="75"/>
      <c r="M16" s="85"/>
      <c r="N16" s="85"/>
      <c r="O16" s="64"/>
      <c r="P16" s="13"/>
      <c r="Q16" s="7"/>
      <c r="R16" s="52"/>
      <c r="S16" s="7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</row>
    <row r="17" spans="1:148" x14ac:dyDescent="0.2">
      <c r="A17" s="94" t="s">
        <v>31</v>
      </c>
      <c r="B17" s="63"/>
      <c r="C17" s="13"/>
      <c r="D17" s="13"/>
      <c r="E17" s="64"/>
      <c r="F17" s="64"/>
      <c r="G17" s="64"/>
      <c r="H17" s="64"/>
      <c r="I17" s="13"/>
      <c r="J17" s="64"/>
      <c r="K17" s="64"/>
      <c r="L17" s="75"/>
      <c r="M17" s="85"/>
      <c r="N17" s="85"/>
      <c r="O17" s="64"/>
      <c r="P17" s="13"/>
      <c r="Q17" s="7"/>
      <c r="R17" s="52"/>
      <c r="S17" s="7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</row>
    <row r="18" spans="1:148" x14ac:dyDescent="0.2">
      <c r="A18" s="94" t="s">
        <v>32</v>
      </c>
      <c r="B18" s="63"/>
      <c r="C18" s="13"/>
      <c r="D18" s="13"/>
      <c r="E18" s="64"/>
      <c r="F18" s="64"/>
      <c r="G18" s="64"/>
      <c r="H18" s="64"/>
      <c r="I18" s="13"/>
      <c r="J18" s="64"/>
      <c r="K18" s="64"/>
      <c r="L18" s="75"/>
      <c r="M18" s="85"/>
      <c r="N18" s="85"/>
      <c r="O18" s="64"/>
      <c r="P18" s="13"/>
      <c r="Q18" s="7"/>
      <c r="R18" s="52"/>
      <c r="S18" s="7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</row>
    <row r="19" spans="1:148" ht="18" customHeight="1" x14ac:dyDescent="0.2">
      <c r="A19" s="94" t="s">
        <v>33</v>
      </c>
      <c r="B19" s="63"/>
      <c r="C19" s="13"/>
      <c r="D19" s="13"/>
      <c r="E19" s="64"/>
      <c r="F19" s="64"/>
      <c r="G19" s="64"/>
      <c r="H19" s="64"/>
      <c r="I19" s="13"/>
      <c r="J19" s="64"/>
      <c r="K19" s="64"/>
      <c r="L19" s="75"/>
      <c r="M19" s="85"/>
      <c r="N19" s="85"/>
      <c r="O19" s="64"/>
      <c r="P19" s="13"/>
      <c r="Q19" s="7"/>
      <c r="R19" s="52"/>
      <c r="S19" s="7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</row>
    <row r="20" spans="1:148" x14ac:dyDescent="0.2">
      <c r="A20" s="94" t="s">
        <v>34</v>
      </c>
      <c r="B20" s="63">
        <v>636578</v>
      </c>
      <c r="C20" s="13">
        <v>0</v>
      </c>
      <c r="D20" s="13">
        <v>0</v>
      </c>
      <c r="E20" s="64">
        <v>0</v>
      </c>
      <c r="F20" s="64">
        <v>636578</v>
      </c>
      <c r="G20" s="64">
        <v>116382</v>
      </c>
      <c r="H20" s="64">
        <v>0</v>
      </c>
      <c r="I20" s="13">
        <v>0</v>
      </c>
      <c r="J20" s="64"/>
      <c r="K20" s="64">
        <v>116382</v>
      </c>
      <c r="L20" s="75">
        <v>0</v>
      </c>
      <c r="M20" s="85">
        <v>0</v>
      </c>
      <c r="N20" s="85">
        <v>0</v>
      </c>
      <c r="O20" s="64">
        <v>0</v>
      </c>
      <c r="P20" s="13">
        <v>0</v>
      </c>
      <c r="Q20" s="7">
        <v>752960</v>
      </c>
      <c r="R20" s="97">
        <v>7.4999999999999997E-2</v>
      </c>
      <c r="S20" s="7">
        <v>56472</v>
      </c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</row>
    <row r="21" spans="1:148" x14ac:dyDescent="0.2">
      <c r="A21" s="94" t="s">
        <v>35</v>
      </c>
      <c r="B21" s="63"/>
      <c r="C21" s="13"/>
      <c r="D21" s="13"/>
      <c r="E21" s="64"/>
      <c r="F21" s="64"/>
      <c r="G21" s="64"/>
      <c r="H21" s="64"/>
      <c r="I21" s="13"/>
      <c r="J21" s="64"/>
      <c r="K21" s="64"/>
      <c r="L21" s="63"/>
      <c r="M21" s="85"/>
      <c r="N21" s="85"/>
      <c r="O21" s="64"/>
      <c r="P21" s="13"/>
      <c r="Q21" s="7"/>
      <c r="R21" s="52"/>
      <c r="S21" s="7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</row>
    <row r="22" spans="1:148" x14ac:dyDescent="0.2">
      <c r="A22" s="94" t="s">
        <v>36</v>
      </c>
      <c r="B22" s="63"/>
      <c r="C22" s="13"/>
      <c r="D22" s="13"/>
      <c r="E22" s="64"/>
      <c r="F22" s="64"/>
      <c r="G22" s="64"/>
      <c r="H22" s="64"/>
      <c r="I22" s="13"/>
      <c r="J22" s="64"/>
      <c r="K22" s="64"/>
      <c r="L22" s="63"/>
      <c r="M22" s="85"/>
      <c r="N22" s="85"/>
      <c r="O22" s="64"/>
      <c r="P22" s="13"/>
      <c r="Q22" s="7"/>
      <c r="R22" s="52"/>
      <c r="S22" s="7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</row>
    <row r="23" spans="1:148" x14ac:dyDescent="0.2">
      <c r="A23" s="94" t="s">
        <v>37</v>
      </c>
      <c r="B23" s="63"/>
      <c r="C23" s="13"/>
      <c r="D23" s="13"/>
      <c r="E23" s="64"/>
      <c r="F23" s="64"/>
      <c r="G23" s="64"/>
      <c r="H23" s="64"/>
      <c r="I23" s="64"/>
      <c r="J23" s="64"/>
      <c r="K23" s="64"/>
      <c r="L23" s="63"/>
      <c r="M23" s="85"/>
      <c r="N23" s="85"/>
      <c r="O23" s="64"/>
      <c r="P23" s="13"/>
      <c r="Q23" s="7"/>
      <c r="R23" s="52"/>
      <c r="S23" s="7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</row>
    <row r="24" spans="1:148" ht="18" customHeight="1" x14ac:dyDescent="0.2">
      <c r="A24" s="94" t="s">
        <v>38</v>
      </c>
      <c r="B24" s="63"/>
      <c r="C24" s="13"/>
      <c r="D24" s="13"/>
      <c r="E24" s="64"/>
      <c r="F24" s="64"/>
      <c r="G24" s="64"/>
      <c r="H24" s="64"/>
      <c r="I24" s="64"/>
      <c r="J24" s="64"/>
      <c r="K24" s="64"/>
      <c r="L24" s="63"/>
      <c r="M24" s="85"/>
      <c r="N24" s="85"/>
      <c r="O24" s="64"/>
      <c r="P24" s="13"/>
      <c r="Q24" s="7"/>
      <c r="R24" s="52"/>
      <c r="S24" s="7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</row>
    <row r="25" spans="1:148" x14ac:dyDescent="0.2">
      <c r="A25" s="94" t="s">
        <v>39</v>
      </c>
      <c r="B25" s="63">
        <v>1003343</v>
      </c>
      <c r="C25" s="13">
        <v>41400</v>
      </c>
      <c r="D25" s="13">
        <v>0</v>
      </c>
      <c r="E25" s="64">
        <v>41400</v>
      </c>
      <c r="F25" s="64">
        <v>1044743</v>
      </c>
      <c r="G25" s="64">
        <v>247839</v>
      </c>
      <c r="H25" s="64">
        <v>10042.5</v>
      </c>
      <c r="I25" s="64">
        <v>0</v>
      </c>
      <c r="J25" s="64">
        <v>10043</v>
      </c>
      <c r="K25" s="64">
        <v>257882</v>
      </c>
      <c r="L25" s="76">
        <v>0</v>
      </c>
      <c r="M25" s="85">
        <v>0</v>
      </c>
      <c r="N25" s="85">
        <v>0</v>
      </c>
      <c r="O25" s="64">
        <v>0</v>
      </c>
      <c r="P25" s="13">
        <v>0</v>
      </c>
      <c r="Q25" s="7">
        <v>1302625</v>
      </c>
      <c r="R25" s="97">
        <v>7.7499999999999999E-2</v>
      </c>
      <c r="S25" s="7">
        <v>100953</v>
      </c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</row>
    <row r="26" spans="1:148" x14ac:dyDescent="0.2">
      <c r="A26" s="94" t="s">
        <v>40</v>
      </c>
      <c r="B26" s="63">
        <v>956805</v>
      </c>
      <c r="C26" s="13">
        <v>41949</v>
      </c>
      <c r="D26" s="13">
        <v>10</v>
      </c>
      <c r="E26" s="64">
        <v>41939</v>
      </c>
      <c r="F26" s="64">
        <v>998744</v>
      </c>
      <c r="G26" s="64">
        <v>190602</v>
      </c>
      <c r="H26" s="64">
        <v>4173.41</v>
      </c>
      <c r="I26" s="64">
        <v>0</v>
      </c>
      <c r="J26" s="64">
        <v>4173</v>
      </c>
      <c r="K26" s="64">
        <v>194775</v>
      </c>
      <c r="L26" s="76">
        <v>0</v>
      </c>
      <c r="M26" s="85">
        <v>0</v>
      </c>
      <c r="N26" s="85">
        <v>0</v>
      </c>
      <c r="O26" s="64">
        <v>0</v>
      </c>
      <c r="P26" s="13">
        <v>0</v>
      </c>
      <c r="Q26" s="7">
        <v>1193519</v>
      </c>
      <c r="R26" s="97">
        <v>7.4999999999999997E-2</v>
      </c>
      <c r="S26" s="7">
        <v>89514</v>
      </c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</row>
    <row r="27" spans="1:148" x14ac:dyDescent="0.2">
      <c r="A27" s="94" t="s">
        <v>41</v>
      </c>
      <c r="B27" s="63"/>
      <c r="C27" s="13"/>
      <c r="D27" s="13"/>
      <c r="E27" s="64"/>
      <c r="F27" s="64"/>
      <c r="G27" s="64"/>
      <c r="H27" s="64"/>
      <c r="I27" s="64"/>
      <c r="J27" s="64"/>
      <c r="K27" s="64"/>
      <c r="L27" s="77"/>
      <c r="M27" s="85"/>
      <c r="N27" s="85"/>
      <c r="O27" s="64"/>
      <c r="P27" s="13"/>
      <c r="Q27" s="7"/>
      <c r="R27" s="52"/>
      <c r="S27" s="7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</row>
    <row r="28" spans="1:148" x14ac:dyDescent="0.2">
      <c r="A28" s="94" t="s">
        <v>42</v>
      </c>
      <c r="B28" s="63"/>
      <c r="C28" s="13"/>
      <c r="D28" s="13"/>
      <c r="E28" s="64"/>
      <c r="F28" s="64"/>
      <c r="G28" s="64"/>
      <c r="H28" s="64"/>
      <c r="I28" s="64"/>
      <c r="J28" s="64"/>
      <c r="K28" s="64"/>
      <c r="L28" s="77"/>
      <c r="M28" s="85"/>
      <c r="N28" s="85"/>
      <c r="O28" s="64"/>
      <c r="P28" s="13"/>
      <c r="Q28" s="7"/>
      <c r="R28" s="52"/>
      <c r="S28" s="7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</row>
    <row r="29" spans="1:148" ht="18" customHeight="1" x14ac:dyDescent="0.2">
      <c r="A29" s="94" t="s">
        <v>43</v>
      </c>
      <c r="B29" s="63"/>
      <c r="C29" s="13"/>
      <c r="D29" s="13"/>
      <c r="E29" s="64"/>
      <c r="F29" s="64"/>
      <c r="G29" s="64"/>
      <c r="H29" s="64"/>
      <c r="I29" s="64"/>
      <c r="J29" s="64"/>
      <c r="K29" s="64"/>
      <c r="L29" s="77"/>
      <c r="M29" s="85"/>
      <c r="N29" s="85"/>
      <c r="O29" s="64"/>
      <c r="P29" s="13"/>
      <c r="Q29" s="7"/>
      <c r="R29" s="52"/>
      <c r="S29" s="7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</row>
    <row r="30" spans="1:148" x14ac:dyDescent="0.2">
      <c r="A30" s="94" t="s">
        <v>44</v>
      </c>
      <c r="B30" s="63"/>
      <c r="C30" s="13"/>
      <c r="D30" s="13"/>
      <c r="E30" s="64"/>
      <c r="F30" s="64"/>
      <c r="G30" s="64"/>
      <c r="H30" s="64"/>
      <c r="I30" s="64"/>
      <c r="J30" s="64"/>
      <c r="K30" s="64"/>
      <c r="L30" s="77"/>
      <c r="M30" s="85"/>
      <c r="N30" s="85"/>
      <c r="O30" s="64"/>
      <c r="P30" s="13"/>
      <c r="Q30" s="7"/>
      <c r="R30" s="52"/>
      <c r="S30" s="7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</row>
    <row r="31" spans="1:148" x14ac:dyDescent="0.2">
      <c r="A31" s="94" t="s">
        <v>45</v>
      </c>
      <c r="B31" s="63"/>
      <c r="C31" s="13"/>
      <c r="D31" s="13"/>
      <c r="E31" s="64"/>
      <c r="F31" s="64"/>
      <c r="G31" s="64"/>
      <c r="H31" s="64"/>
      <c r="I31" s="64"/>
      <c r="J31" s="64"/>
      <c r="K31" s="64"/>
      <c r="L31" s="77"/>
      <c r="M31" s="85"/>
      <c r="N31" s="85"/>
      <c r="O31" s="64"/>
      <c r="P31" s="13"/>
      <c r="Q31" s="7"/>
      <c r="R31" s="52"/>
      <c r="S31" s="7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</row>
    <row r="32" spans="1:148" x14ac:dyDescent="0.2">
      <c r="A32" s="94" t="s">
        <v>46</v>
      </c>
      <c r="B32" s="63"/>
      <c r="C32" s="13"/>
      <c r="D32" s="13"/>
      <c r="E32" s="64"/>
      <c r="F32" s="64"/>
      <c r="G32" s="64"/>
      <c r="H32" s="64"/>
      <c r="I32" s="64"/>
      <c r="J32" s="64"/>
      <c r="K32" s="64"/>
      <c r="L32" s="77"/>
      <c r="M32" s="85"/>
      <c r="N32" s="85"/>
      <c r="O32" s="64"/>
      <c r="P32" s="13"/>
      <c r="Q32" s="7"/>
      <c r="R32" s="52"/>
      <c r="S32" s="7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</row>
    <row r="33" spans="1:148" x14ac:dyDescent="0.2">
      <c r="A33" s="94" t="s">
        <v>47</v>
      </c>
      <c r="B33" s="63"/>
      <c r="C33" s="13"/>
      <c r="D33" s="13"/>
      <c r="E33" s="64"/>
      <c r="F33" s="64"/>
      <c r="G33" s="64"/>
      <c r="H33" s="64"/>
      <c r="I33" s="64"/>
      <c r="J33" s="64"/>
      <c r="K33" s="64"/>
      <c r="L33" s="77"/>
      <c r="M33" s="85"/>
      <c r="N33" s="85"/>
      <c r="O33" s="64"/>
      <c r="P33" s="13"/>
      <c r="Q33" s="7"/>
      <c r="R33" s="52"/>
      <c r="S33" s="7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</row>
    <row r="34" spans="1:148" ht="18" customHeight="1" x14ac:dyDescent="0.2">
      <c r="A34" s="94" t="s">
        <v>48</v>
      </c>
      <c r="B34" s="63"/>
      <c r="C34" s="13"/>
      <c r="D34" s="13"/>
      <c r="E34" s="64"/>
      <c r="F34" s="64"/>
      <c r="G34" s="64"/>
      <c r="H34" s="64"/>
      <c r="I34" s="64"/>
      <c r="J34" s="64"/>
      <c r="K34" s="64"/>
      <c r="L34" s="77"/>
      <c r="M34" s="85"/>
      <c r="N34" s="85"/>
      <c r="O34" s="64"/>
      <c r="P34" s="13"/>
      <c r="Q34" s="7"/>
      <c r="R34" s="52"/>
      <c r="S34" s="7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</row>
    <row r="35" spans="1:148" x14ac:dyDescent="0.2">
      <c r="A35" s="94" t="s">
        <v>55</v>
      </c>
      <c r="B35" s="63"/>
      <c r="C35" s="13"/>
      <c r="D35" s="13"/>
      <c r="E35" s="64"/>
      <c r="F35" s="64"/>
      <c r="G35" s="64"/>
      <c r="H35" s="64"/>
      <c r="I35" s="64"/>
      <c r="J35" s="64"/>
      <c r="K35" s="64"/>
      <c r="L35" s="77"/>
      <c r="M35" s="85"/>
      <c r="N35" s="85"/>
      <c r="O35" s="64"/>
      <c r="P35" s="13"/>
      <c r="Q35" s="7"/>
      <c r="R35" s="52"/>
      <c r="S35" s="7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</row>
    <row r="36" spans="1:148" x14ac:dyDescent="0.2">
      <c r="A36" s="94" t="s">
        <v>49</v>
      </c>
      <c r="B36" s="63"/>
      <c r="C36" s="13"/>
      <c r="D36" s="13"/>
      <c r="E36" s="64"/>
      <c r="F36" s="64"/>
      <c r="G36" s="64"/>
      <c r="H36" s="64"/>
      <c r="I36" s="64"/>
      <c r="J36" s="64"/>
      <c r="K36" s="64"/>
      <c r="L36" s="77"/>
      <c r="M36" s="85"/>
      <c r="N36" s="85"/>
      <c r="O36" s="64"/>
      <c r="P36" s="13"/>
      <c r="Q36" s="7"/>
      <c r="R36" s="52"/>
      <c r="S36" s="7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</row>
    <row r="37" spans="1:148" x14ac:dyDescent="0.2">
      <c r="A37" s="94" t="s">
        <v>50</v>
      </c>
      <c r="B37" s="63"/>
      <c r="C37" s="13"/>
      <c r="D37" s="13"/>
      <c r="E37" s="64"/>
      <c r="F37" s="64"/>
      <c r="G37" s="64"/>
      <c r="H37" s="64"/>
      <c r="I37" s="64"/>
      <c r="J37" s="64"/>
      <c r="K37" s="64"/>
      <c r="L37" s="77"/>
      <c r="M37" s="85"/>
      <c r="N37" s="85"/>
      <c r="O37" s="64"/>
      <c r="P37" s="13"/>
      <c r="Q37" s="7"/>
      <c r="R37" s="52"/>
      <c r="S37" s="7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</row>
    <row r="38" spans="1:148" x14ac:dyDescent="0.2">
      <c r="A38" s="94" t="s">
        <v>51</v>
      </c>
      <c r="B38" s="63"/>
      <c r="C38" s="13"/>
      <c r="D38" s="13"/>
      <c r="E38" s="64"/>
      <c r="F38" s="64"/>
      <c r="G38" s="64"/>
      <c r="H38" s="64"/>
      <c r="I38" s="64"/>
      <c r="J38" s="64"/>
      <c r="K38" s="64"/>
      <c r="L38" s="77"/>
      <c r="M38" s="85"/>
      <c r="N38" s="85"/>
      <c r="O38" s="64"/>
      <c r="P38" s="13"/>
      <c r="Q38" s="7"/>
      <c r="R38" s="52"/>
      <c r="S38" s="7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</row>
    <row r="39" spans="1:148" ht="18" customHeight="1" x14ac:dyDescent="0.2">
      <c r="A39" s="94" t="s">
        <v>52</v>
      </c>
      <c r="B39" s="63"/>
      <c r="C39" s="13"/>
      <c r="D39" s="13"/>
      <c r="E39" s="64"/>
      <c r="F39" s="64"/>
      <c r="G39" s="64"/>
      <c r="H39" s="64"/>
      <c r="I39" s="64"/>
      <c r="J39" s="64"/>
      <c r="K39" s="64"/>
      <c r="L39" s="77"/>
      <c r="M39" s="85"/>
      <c r="N39" s="85"/>
      <c r="O39" s="64"/>
      <c r="P39" s="13"/>
      <c r="Q39" s="7"/>
      <c r="R39" s="52"/>
      <c r="S39" s="7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</row>
    <row r="40" spans="1:148" x14ac:dyDescent="0.2">
      <c r="A40" s="94" t="s">
        <v>53</v>
      </c>
      <c r="B40" s="63"/>
      <c r="C40" s="13"/>
      <c r="D40" s="13"/>
      <c r="E40" s="64"/>
      <c r="F40" s="64"/>
      <c r="G40" s="64"/>
      <c r="H40" s="64"/>
      <c r="I40" s="64"/>
      <c r="J40" s="64"/>
      <c r="K40" s="64"/>
      <c r="L40" s="77"/>
      <c r="M40" s="85"/>
      <c r="N40" s="85"/>
      <c r="O40" s="64"/>
      <c r="P40" s="13"/>
      <c r="Q40" s="7"/>
      <c r="R40" s="52"/>
      <c r="S40" s="7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</row>
    <row r="41" spans="1:148" x14ac:dyDescent="0.2">
      <c r="A41" s="94" t="s">
        <v>54</v>
      </c>
      <c r="B41" s="63"/>
      <c r="C41" s="13"/>
      <c r="D41" s="13"/>
      <c r="E41" s="64"/>
      <c r="F41" s="64"/>
      <c r="G41" s="64"/>
      <c r="H41" s="64"/>
      <c r="I41" s="64"/>
      <c r="J41" s="64"/>
      <c r="K41" s="64"/>
      <c r="L41" s="77"/>
      <c r="M41" s="85"/>
      <c r="N41" s="85"/>
      <c r="O41" s="64"/>
      <c r="P41" s="13"/>
      <c r="Q41" s="7"/>
      <c r="R41" s="52"/>
      <c r="S41" s="7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</row>
    <row r="42" spans="1:148" x14ac:dyDescent="0.2">
      <c r="A42" s="94" t="s">
        <v>56</v>
      </c>
      <c r="B42" s="63"/>
      <c r="C42" s="13"/>
      <c r="D42" s="13"/>
      <c r="E42" s="64"/>
      <c r="F42" s="64"/>
      <c r="G42" s="64"/>
      <c r="H42" s="64"/>
      <c r="I42" s="64"/>
      <c r="J42" s="64"/>
      <c r="K42" s="64"/>
      <c r="L42" s="77"/>
      <c r="M42" s="85"/>
      <c r="N42" s="85"/>
      <c r="O42" s="64"/>
      <c r="P42" s="13"/>
      <c r="Q42" s="7"/>
      <c r="R42" s="52"/>
      <c r="S42" s="7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</row>
    <row r="43" spans="1:148" x14ac:dyDescent="0.2">
      <c r="A43" s="94" t="s">
        <v>57</v>
      </c>
      <c r="B43" s="63"/>
      <c r="C43" s="13"/>
      <c r="D43" s="13"/>
      <c r="E43" s="64"/>
      <c r="F43" s="64"/>
      <c r="G43" s="64"/>
      <c r="H43" s="64"/>
      <c r="I43" s="64"/>
      <c r="J43" s="64"/>
      <c r="K43" s="64"/>
      <c r="L43" s="77"/>
      <c r="M43" s="85"/>
      <c r="N43" s="85"/>
      <c r="O43" s="64"/>
      <c r="P43" s="13"/>
      <c r="Q43" s="7"/>
      <c r="R43" s="52"/>
      <c r="S43" s="7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</row>
    <row r="44" spans="1:148" ht="18" customHeight="1" x14ac:dyDescent="0.2">
      <c r="A44" s="94" t="s">
        <v>58</v>
      </c>
      <c r="B44" s="63"/>
      <c r="C44" s="13"/>
      <c r="D44" s="13"/>
      <c r="E44" s="64"/>
      <c r="F44" s="64"/>
      <c r="G44" s="64"/>
      <c r="H44" s="64"/>
      <c r="I44" s="64"/>
      <c r="J44" s="64"/>
      <c r="K44" s="64"/>
      <c r="L44" s="77"/>
      <c r="M44" s="85"/>
      <c r="N44" s="85"/>
      <c r="O44" s="64"/>
      <c r="P44" s="13"/>
      <c r="Q44" s="7"/>
      <c r="R44" s="52"/>
      <c r="S44" s="7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</row>
    <row r="45" spans="1:148" x14ac:dyDescent="0.2">
      <c r="A45" s="94" t="s">
        <v>59</v>
      </c>
      <c r="B45" s="63">
        <v>646734</v>
      </c>
      <c r="C45" s="13">
        <v>45526</v>
      </c>
      <c r="D45" s="13">
        <v>3801</v>
      </c>
      <c r="E45" s="64">
        <v>41725</v>
      </c>
      <c r="F45" s="64">
        <v>688459</v>
      </c>
      <c r="G45" s="64">
        <v>117293</v>
      </c>
      <c r="H45" s="64">
        <v>9059.31</v>
      </c>
      <c r="I45" s="64">
        <v>2638.71</v>
      </c>
      <c r="J45" s="64">
        <v>6421</v>
      </c>
      <c r="K45" s="64">
        <v>123714</v>
      </c>
      <c r="L45" s="47">
        <v>0</v>
      </c>
      <c r="M45" s="85">
        <v>0</v>
      </c>
      <c r="N45" s="85">
        <v>0</v>
      </c>
      <c r="O45" s="64">
        <v>0</v>
      </c>
      <c r="P45" s="13">
        <v>0</v>
      </c>
      <c r="Q45" s="7">
        <v>812173</v>
      </c>
      <c r="R45" s="97">
        <v>7.4999999999999997E-2</v>
      </c>
      <c r="S45" s="7">
        <v>60913</v>
      </c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</row>
    <row r="46" spans="1:148" x14ac:dyDescent="0.2">
      <c r="A46" s="94" t="s">
        <v>60</v>
      </c>
      <c r="B46" s="63"/>
      <c r="C46" s="13"/>
      <c r="D46" s="13"/>
      <c r="E46" s="64"/>
      <c r="F46" s="64"/>
      <c r="G46" s="64"/>
      <c r="H46" s="64"/>
      <c r="I46" s="64"/>
      <c r="J46" s="64"/>
      <c r="K46" s="64"/>
      <c r="L46" s="47"/>
      <c r="M46" s="85"/>
      <c r="N46" s="85"/>
      <c r="O46" s="64"/>
      <c r="P46" s="13"/>
      <c r="Q46" s="7"/>
      <c r="R46" s="52"/>
      <c r="S46" s="7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</row>
    <row r="47" spans="1:148" x14ac:dyDescent="0.2">
      <c r="A47" s="94" t="s">
        <v>61</v>
      </c>
      <c r="B47" s="63"/>
      <c r="C47" s="13"/>
      <c r="D47" s="13"/>
      <c r="E47" s="64"/>
      <c r="F47" s="64"/>
      <c r="G47" s="64"/>
      <c r="H47" s="64"/>
      <c r="I47" s="64"/>
      <c r="J47" s="64"/>
      <c r="K47" s="64"/>
      <c r="L47" s="47"/>
      <c r="M47" s="85"/>
      <c r="N47" s="85"/>
      <c r="O47" s="64"/>
      <c r="P47" s="13"/>
      <c r="Q47" s="7"/>
      <c r="R47" s="52"/>
      <c r="S47" s="7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</row>
    <row r="48" spans="1:148" x14ac:dyDescent="0.2">
      <c r="A48" s="94" t="s">
        <v>62</v>
      </c>
      <c r="B48" s="63"/>
      <c r="C48" s="13"/>
      <c r="D48" s="13"/>
      <c r="E48" s="64"/>
      <c r="F48" s="64"/>
      <c r="G48" s="64"/>
      <c r="H48" s="64"/>
      <c r="I48" s="64"/>
      <c r="J48" s="64"/>
      <c r="K48" s="64"/>
      <c r="L48" s="47"/>
      <c r="M48" s="85"/>
      <c r="N48" s="85"/>
      <c r="O48" s="64"/>
      <c r="P48" s="13"/>
      <c r="Q48" s="7"/>
      <c r="R48" s="52"/>
      <c r="S48" s="7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</row>
    <row r="49" spans="1:148" ht="18" customHeight="1" x14ac:dyDescent="0.2">
      <c r="A49" s="94" t="s">
        <v>63</v>
      </c>
      <c r="B49" s="63"/>
      <c r="C49" s="13"/>
      <c r="D49" s="13"/>
      <c r="E49" s="64"/>
      <c r="F49" s="64"/>
      <c r="G49" s="64"/>
      <c r="H49" s="64"/>
      <c r="I49" s="64"/>
      <c r="J49" s="64"/>
      <c r="K49" s="64"/>
      <c r="L49" s="47"/>
      <c r="M49" s="85"/>
      <c r="N49" s="85"/>
      <c r="O49" s="64"/>
      <c r="P49" s="13"/>
      <c r="Q49" s="7"/>
      <c r="R49" s="52"/>
      <c r="S49" s="7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</row>
    <row r="50" spans="1:148" x14ac:dyDescent="0.2">
      <c r="A50" s="94" t="s">
        <v>64</v>
      </c>
      <c r="B50" s="63"/>
      <c r="C50" s="13"/>
      <c r="D50" s="13"/>
      <c r="E50" s="64"/>
      <c r="F50" s="64"/>
      <c r="G50" s="64"/>
      <c r="H50" s="64"/>
      <c r="I50" s="64"/>
      <c r="J50" s="64"/>
      <c r="K50" s="64"/>
      <c r="L50" s="47"/>
      <c r="M50" s="85"/>
      <c r="N50" s="85"/>
      <c r="O50" s="64"/>
      <c r="P50" s="13"/>
      <c r="Q50" s="7"/>
      <c r="R50" s="52"/>
      <c r="S50" s="7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</row>
    <row r="51" spans="1:148" x14ac:dyDescent="0.2">
      <c r="A51" s="94" t="s">
        <v>65</v>
      </c>
      <c r="B51" s="63"/>
      <c r="C51" s="13"/>
      <c r="D51" s="13"/>
      <c r="E51" s="64"/>
      <c r="F51" s="64"/>
      <c r="G51" s="64"/>
      <c r="H51" s="64"/>
      <c r="I51" s="64"/>
      <c r="J51" s="64"/>
      <c r="K51" s="64"/>
      <c r="L51" s="47"/>
      <c r="M51" s="85"/>
      <c r="N51" s="85"/>
      <c r="O51" s="64"/>
      <c r="P51" s="13"/>
      <c r="Q51" s="7"/>
      <c r="R51" s="52"/>
      <c r="S51" s="7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</row>
    <row r="52" spans="1:148" x14ac:dyDescent="0.2">
      <c r="A52" s="94" t="s">
        <v>66</v>
      </c>
      <c r="B52" s="63"/>
      <c r="C52" s="13"/>
      <c r="D52" s="13"/>
      <c r="E52" s="64"/>
      <c r="F52" s="64"/>
      <c r="G52" s="64"/>
      <c r="H52" s="64"/>
      <c r="I52" s="64"/>
      <c r="J52" s="64"/>
      <c r="K52" s="64"/>
      <c r="L52" s="47"/>
      <c r="M52" s="85"/>
      <c r="N52" s="85"/>
      <c r="O52" s="64"/>
      <c r="P52" s="13"/>
      <c r="Q52" s="7"/>
      <c r="R52" s="52"/>
      <c r="S52" s="7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</row>
    <row r="53" spans="1:148" x14ac:dyDescent="0.2">
      <c r="A53" s="94" t="s">
        <v>67</v>
      </c>
      <c r="B53" s="63"/>
      <c r="C53" s="13"/>
      <c r="D53" s="13"/>
      <c r="E53" s="64"/>
      <c r="F53" s="64"/>
      <c r="G53" s="64"/>
      <c r="H53" s="64"/>
      <c r="I53" s="64"/>
      <c r="J53" s="64"/>
      <c r="K53" s="64"/>
      <c r="L53" s="47"/>
      <c r="M53" s="85"/>
      <c r="N53" s="85"/>
      <c r="O53" s="64"/>
      <c r="P53" s="13"/>
      <c r="Q53" s="7"/>
      <c r="R53" s="52"/>
      <c r="S53" s="7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</row>
    <row r="54" spans="1:148" ht="18" customHeight="1" x14ac:dyDescent="0.2">
      <c r="A54" s="94" t="s">
        <v>68</v>
      </c>
      <c r="B54" s="63"/>
      <c r="C54" s="13"/>
      <c r="D54" s="13"/>
      <c r="E54" s="64"/>
      <c r="F54" s="64"/>
      <c r="G54" s="64"/>
      <c r="H54" s="64"/>
      <c r="I54" s="64"/>
      <c r="J54" s="64"/>
      <c r="K54" s="64"/>
      <c r="L54" s="47"/>
      <c r="M54" s="85"/>
      <c r="N54" s="85"/>
      <c r="O54" s="64"/>
      <c r="P54" s="13"/>
      <c r="Q54" s="7"/>
      <c r="R54" s="52"/>
      <c r="S54" s="7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</row>
    <row r="55" spans="1:148" x14ac:dyDescent="0.2">
      <c r="A55" s="94" t="s">
        <v>69</v>
      </c>
      <c r="B55" s="63"/>
      <c r="C55" s="13"/>
      <c r="D55" s="13"/>
      <c r="E55" s="64"/>
      <c r="F55" s="64"/>
      <c r="G55" s="64"/>
      <c r="H55" s="64"/>
      <c r="I55" s="64"/>
      <c r="J55" s="64"/>
      <c r="K55" s="64"/>
      <c r="L55" s="47"/>
      <c r="M55" s="85"/>
      <c r="N55" s="85"/>
      <c r="O55" s="64"/>
      <c r="P55" s="13"/>
      <c r="Q55" s="7"/>
      <c r="R55" s="52"/>
      <c r="S55" s="7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</row>
    <row r="56" spans="1:148" x14ac:dyDescent="0.2">
      <c r="A56" s="94" t="s">
        <v>70</v>
      </c>
      <c r="B56" s="63"/>
      <c r="C56" s="13"/>
      <c r="D56" s="13"/>
      <c r="E56" s="64"/>
      <c r="F56" s="64"/>
      <c r="G56" s="64"/>
      <c r="H56" s="64"/>
      <c r="I56" s="64"/>
      <c r="J56" s="64"/>
      <c r="K56" s="64"/>
      <c r="L56" s="47"/>
      <c r="M56" s="85"/>
      <c r="N56" s="85"/>
      <c r="O56" s="64"/>
      <c r="P56" s="13"/>
      <c r="Q56" s="7"/>
      <c r="R56" s="52"/>
      <c r="S56" s="7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</row>
    <row r="57" spans="1:148" x14ac:dyDescent="0.2">
      <c r="A57" s="94" t="s">
        <v>71</v>
      </c>
      <c r="B57" s="63">
        <v>664143</v>
      </c>
      <c r="C57" s="13">
        <v>0</v>
      </c>
      <c r="D57" s="13">
        <v>0</v>
      </c>
      <c r="E57" s="64">
        <v>0</v>
      </c>
      <c r="F57" s="64">
        <v>664143</v>
      </c>
      <c r="G57" s="64">
        <v>103554</v>
      </c>
      <c r="H57" s="64">
        <v>0</v>
      </c>
      <c r="I57" s="64">
        <v>0</v>
      </c>
      <c r="J57" s="64">
        <v>0</v>
      </c>
      <c r="K57" s="64">
        <v>103554</v>
      </c>
      <c r="L57" s="47">
        <v>0</v>
      </c>
      <c r="M57" s="85">
        <v>0</v>
      </c>
      <c r="N57" s="85">
        <v>0</v>
      </c>
      <c r="O57" s="64">
        <v>0</v>
      </c>
      <c r="P57" s="13">
        <v>0</v>
      </c>
      <c r="Q57" s="7">
        <v>767697</v>
      </c>
      <c r="R57" s="97">
        <v>7.4999999999999997E-2</v>
      </c>
      <c r="S57" s="7">
        <v>57577</v>
      </c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</row>
    <row r="58" spans="1:148" x14ac:dyDescent="0.2">
      <c r="A58" s="94" t="s">
        <v>72</v>
      </c>
      <c r="B58" s="63"/>
      <c r="C58" s="13"/>
      <c r="D58" s="13"/>
      <c r="E58" s="64"/>
      <c r="F58" s="64"/>
      <c r="G58" s="64"/>
      <c r="H58" s="64"/>
      <c r="I58" s="64"/>
      <c r="J58" s="64"/>
      <c r="K58" s="64"/>
      <c r="L58" s="47"/>
      <c r="M58" s="85"/>
      <c r="N58" s="85"/>
      <c r="O58" s="64"/>
      <c r="P58" s="13"/>
      <c r="Q58" s="7"/>
      <c r="R58" s="52"/>
      <c r="S58" s="7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</row>
    <row r="59" spans="1:148" ht="18" customHeight="1" x14ac:dyDescent="0.2">
      <c r="A59" s="94" t="s">
        <v>73</v>
      </c>
      <c r="B59" s="63"/>
      <c r="C59" s="13"/>
      <c r="D59" s="13"/>
      <c r="E59" s="64"/>
      <c r="F59" s="64"/>
      <c r="G59" s="64"/>
      <c r="H59" s="64"/>
      <c r="I59" s="64"/>
      <c r="J59" s="64"/>
      <c r="K59" s="64"/>
      <c r="L59" s="63"/>
      <c r="M59" s="85"/>
      <c r="N59" s="85"/>
      <c r="O59" s="64"/>
      <c r="P59" s="13"/>
      <c r="Q59" s="7"/>
      <c r="R59" s="52"/>
      <c r="S59" s="7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  <c r="ER59" s="6"/>
    </row>
    <row r="60" spans="1:148" x14ac:dyDescent="0.2">
      <c r="A60" s="94" t="s">
        <v>74</v>
      </c>
      <c r="B60" s="63"/>
      <c r="C60" s="13"/>
      <c r="D60" s="13"/>
      <c r="E60" s="64"/>
      <c r="F60" s="64"/>
      <c r="G60" s="64"/>
      <c r="H60" s="64"/>
      <c r="I60" s="64"/>
      <c r="J60" s="64"/>
      <c r="K60" s="64"/>
      <c r="L60" s="63"/>
      <c r="M60" s="85"/>
      <c r="N60" s="85"/>
      <c r="O60" s="64"/>
      <c r="P60" s="13"/>
      <c r="Q60" s="7"/>
      <c r="R60" s="52"/>
      <c r="S60" s="7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</row>
    <row r="61" spans="1:148" x14ac:dyDescent="0.2">
      <c r="A61" s="94" t="s">
        <v>75</v>
      </c>
      <c r="B61" s="63"/>
      <c r="C61" s="13"/>
      <c r="D61" s="13"/>
      <c r="E61" s="64"/>
      <c r="F61" s="64"/>
      <c r="G61" s="64"/>
      <c r="H61" s="64"/>
      <c r="I61" s="64"/>
      <c r="J61" s="64"/>
      <c r="K61" s="64"/>
      <c r="L61" s="63"/>
      <c r="M61" s="85"/>
      <c r="N61" s="85"/>
      <c r="O61" s="64"/>
      <c r="P61" s="13"/>
      <c r="Q61" s="7"/>
      <c r="R61" s="52"/>
      <c r="S61" s="7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</row>
    <row r="62" spans="1:148" x14ac:dyDescent="0.2">
      <c r="A62" s="94" t="s">
        <v>76</v>
      </c>
      <c r="B62" s="63"/>
      <c r="C62" s="13"/>
      <c r="D62" s="13"/>
      <c r="E62" s="64"/>
      <c r="F62" s="64"/>
      <c r="G62" s="64"/>
      <c r="H62" s="64"/>
      <c r="I62" s="64"/>
      <c r="J62" s="64"/>
      <c r="K62" s="64"/>
      <c r="L62" s="63"/>
      <c r="M62" s="85"/>
      <c r="N62" s="85"/>
      <c r="O62" s="64"/>
      <c r="P62" s="13"/>
      <c r="Q62" s="7"/>
      <c r="R62" s="52"/>
      <c r="S62" s="7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  <c r="ER62" s="6"/>
    </row>
    <row r="63" spans="1:148" x14ac:dyDescent="0.2">
      <c r="A63" s="95" t="s">
        <v>77</v>
      </c>
      <c r="B63" s="63"/>
      <c r="C63" s="13"/>
      <c r="D63" s="13"/>
      <c r="E63" s="64"/>
      <c r="F63" s="64"/>
      <c r="G63" s="64"/>
      <c r="H63" s="64"/>
      <c r="I63" s="64"/>
      <c r="J63" s="64"/>
      <c r="K63" s="64"/>
      <c r="L63" s="63"/>
      <c r="M63" s="85"/>
      <c r="N63" s="85"/>
      <c r="O63" s="64"/>
      <c r="P63" s="13"/>
      <c r="Q63" s="7"/>
      <c r="R63" s="52"/>
      <c r="S63" s="48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</row>
    <row r="64" spans="1:148" ht="24" customHeight="1" thickBot="1" x14ac:dyDescent="0.25">
      <c r="A64" s="96" t="s">
        <v>2</v>
      </c>
      <c r="B64" s="67">
        <v>5831866</v>
      </c>
      <c r="C64" s="14">
        <v>180190</v>
      </c>
      <c r="D64" s="14">
        <v>3811</v>
      </c>
      <c r="E64" s="14">
        <v>176379</v>
      </c>
      <c r="F64" s="14">
        <v>6008245</v>
      </c>
      <c r="G64" s="67">
        <v>1138713</v>
      </c>
      <c r="H64" s="14">
        <v>28546.22</v>
      </c>
      <c r="I64" s="14">
        <v>2638.71</v>
      </c>
      <c r="J64" s="14">
        <v>25908</v>
      </c>
      <c r="K64" s="14">
        <v>1164621</v>
      </c>
      <c r="L64" s="67">
        <v>26427</v>
      </c>
      <c r="M64" s="14">
        <v>1097.5</v>
      </c>
      <c r="N64" s="14">
        <v>0</v>
      </c>
      <c r="O64" s="14">
        <v>1098</v>
      </c>
      <c r="P64" s="14">
        <v>27525</v>
      </c>
      <c r="Q64" s="14">
        <v>7200391</v>
      </c>
      <c r="R64" s="78">
        <v>7.5899999999999995E-2</v>
      </c>
      <c r="S64" s="69">
        <v>546329</v>
      </c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</row>
    <row r="65" spans="1:148" ht="15.75" thickTop="1" x14ac:dyDescent="0.2">
      <c r="A65" s="20" t="s">
        <v>86</v>
      </c>
      <c r="B65"/>
      <c r="C65" s="71"/>
      <c r="D65" s="71"/>
      <c r="E65" s="71"/>
      <c r="F65" s="71"/>
      <c r="G65" s="71"/>
      <c r="H65" s="71"/>
      <c r="I65" s="71"/>
      <c r="J65" s="71"/>
      <c r="K65" s="71"/>
      <c r="L65"/>
      <c r="M65" s="71"/>
      <c r="N65" s="71"/>
      <c r="O65" s="6"/>
      <c r="P65" s="24"/>
      <c r="Q65" s="6"/>
      <c r="R65" s="6"/>
      <c r="S65" s="7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</row>
    <row r="66" spans="1:148" ht="13.9" customHeight="1" x14ac:dyDescent="0.2">
      <c r="A66" s="21">
        <v>46029</v>
      </c>
      <c r="B66"/>
      <c r="C66" s="71"/>
      <c r="D66" s="71"/>
      <c r="E66" s="71"/>
      <c r="F66" s="71"/>
      <c r="G66" s="71"/>
      <c r="H66" s="71"/>
      <c r="I66" s="71"/>
      <c r="J66" s="71"/>
      <c r="K66" s="79"/>
      <c r="L66"/>
      <c r="M66" s="71"/>
      <c r="N66" s="71"/>
      <c r="O66" s="6"/>
      <c r="P66" s="6"/>
      <c r="Q66" s="6"/>
      <c r="R66" s="6"/>
      <c r="S66" s="7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  <c r="EG66" s="6"/>
      <c r="EH66" s="6"/>
      <c r="EI66" s="6"/>
      <c r="EJ66" s="6"/>
      <c r="EK66" s="6"/>
      <c r="EL66" s="6"/>
      <c r="EM66" s="6"/>
      <c r="EN66" s="6"/>
      <c r="EO66" s="6"/>
      <c r="EP66" s="6"/>
      <c r="EQ66" s="6"/>
      <c r="ER66" s="6"/>
    </row>
    <row r="67" spans="1:148" ht="13.9" customHeight="1" x14ac:dyDescent="0.2">
      <c r="A67" s="22" t="s">
        <v>143</v>
      </c>
      <c r="B67"/>
      <c r="C67" s="71"/>
      <c r="D67" s="71"/>
      <c r="E67" s="71"/>
      <c r="F67" s="71"/>
      <c r="G67" s="71"/>
      <c r="H67" s="71"/>
      <c r="I67" s="71"/>
      <c r="J67" s="71"/>
      <c r="K67" s="71"/>
      <c r="L67"/>
      <c r="M67" s="71"/>
      <c r="N67" s="71"/>
      <c r="O67" s="6"/>
      <c r="P67" s="6"/>
      <c r="Q67" s="6"/>
      <c r="R67" s="6"/>
      <c r="S67" s="7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6"/>
      <c r="EJ67" s="6"/>
      <c r="EK67" s="6"/>
      <c r="EL67" s="6"/>
      <c r="EM67" s="6"/>
      <c r="EN67" s="6"/>
      <c r="EO67" s="6"/>
      <c r="EP67" s="6"/>
      <c r="EQ67" s="6"/>
      <c r="ER67" s="6"/>
    </row>
    <row r="68" spans="1:148" x14ac:dyDescent="0.2">
      <c r="A68"/>
      <c r="B68"/>
      <c r="C68" s="71"/>
      <c r="D68" s="71"/>
      <c r="E68" s="71"/>
      <c r="F68" s="71"/>
      <c r="G68" s="71"/>
      <c r="H68" s="71"/>
      <c r="I68" s="71"/>
      <c r="J68" s="71"/>
      <c r="K68" s="71"/>
      <c r="L68"/>
      <c r="M68" s="71"/>
      <c r="N68" s="71"/>
      <c r="O68" s="6"/>
      <c r="P68" s="6"/>
      <c r="Q68" s="6"/>
      <c r="R68" s="6"/>
      <c r="S68" s="7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</row>
    <row r="69" spans="1:148" x14ac:dyDescent="0.2">
      <c r="A69"/>
      <c r="B69"/>
      <c r="C69" s="71"/>
      <c r="D69" s="71"/>
      <c r="E69" s="71"/>
      <c r="F69" s="71"/>
      <c r="G69" s="71"/>
      <c r="H69" s="71"/>
      <c r="I69" s="71"/>
      <c r="J69" s="71"/>
      <c r="K69" s="71"/>
      <c r="L69"/>
      <c r="M69" s="71"/>
      <c r="N69" s="71"/>
      <c r="O69" s="6"/>
      <c r="P69" s="6"/>
      <c r="Q69" s="6"/>
      <c r="R69" s="6"/>
      <c r="S69" s="7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</row>
    <row r="70" spans="1:148" x14ac:dyDescent="0.2">
      <c r="A70"/>
      <c r="B70"/>
      <c r="C70" s="71"/>
      <c r="D70" s="71"/>
      <c r="E70" s="71"/>
      <c r="F70" s="71"/>
      <c r="G70" s="71"/>
      <c r="H70" s="71"/>
      <c r="I70" s="71"/>
      <c r="J70" s="71"/>
      <c r="K70" s="71"/>
      <c r="L70"/>
      <c r="M70" s="71"/>
      <c r="N70" s="71"/>
      <c r="O70" s="6"/>
      <c r="P70" s="6"/>
      <c r="Q70" s="6"/>
      <c r="R70" s="6"/>
      <c r="S70" s="7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</row>
    <row r="71" spans="1:148" x14ac:dyDescent="0.2">
      <c r="A71" s="6"/>
      <c r="B71" s="6"/>
      <c r="C71" s="13"/>
      <c r="D71" s="13"/>
      <c r="E71" s="13"/>
      <c r="F71" s="13"/>
      <c r="G71" s="13"/>
      <c r="H71" s="13"/>
      <c r="I71" s="13"/>
      <c r="J71" s="13"/>
      <c r="K71" s="13"/>
      <c r="L71" s="6"/>
      <c r="M71" s="13"/>
      <c r="N71" s="13"/>
      <c r="O71" s="6"/>
      <c r="P71" s="6"/>
      <c r="Q71" s="6"/>
      <c r="R71" s="6"/>
      <c r="S71" s="7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  <c r="EJ71" s="6"/>
      <c r="EK71" s="6"/>
      <c r="EL71" s="6"/>
      <c r="EM71" s="6"/>
      <c r="EN71" s="6"/>
      <c r="EO71" s="6"/>
      <c r="EP71" s="6"/>
      <c r="EQ71" s="6"/>
      <c r="ER71" s="6"/>
    </row>
    <row r="72" spans="1:148" x14ac:dyDescent="0.2">
      <c r="A72" s="6"/>
      <c r="B72" s="6"/>
      <c r="C72" s="13"/>
      <c r="D72" s="13"/>
      <c r="E72" s="13"/>
      <c r="F72" s="13"/>
      <c r="G72" s="13"/>
      <c r="H72" s="13"/>
      <c r="I72" s="13"/>
      <c r="J72" s="13"/>
      <c r="K72" s="13"/>
      <c r="L72" s="6"/>
      <c r="M72" s="13"/>
      <c r="N72" s="13"/>
      <c r="O72" s="6"/>
      <c r="P72" s="6"/>
      <c r="Q72" s="6"/>
      <c r="R72" s="6"/>
      <c r="S72" s="7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  <c r="EN72" s="6"/>
      <c r="EO72" s="6"/>
      <c r="EP72" s="6"/>
      <c r="EQ72" s="6"/>
      <c r="ER72" s="6"/>
    </row>
    <row r="73" spans="1:148" x14ac:dyDescent="0.2">
      <c r="A73" s="6"/>
      <c r="B73" s="6"/>
      <c r="C73" s="13"/>
      <c r="D73" s="13"/>
      <c r="E73" s="13"/>
      <c r="F73" s="13"/>
      <c r="G73" s="13"/>
      <c r="H73" s="13"/>
      <c r="I73" s="13"/>
      <c r="J73" s="13"/>
      <c r="K73" s="13"/>
      <c r="L73" s="6"/>
      <c r="M73" s="13"/>
      <c r="N73" s="13"/>
      <c r="O73" s="6"/>
      <c r="P73" s="6"/>
      <c r="Q73" s="6"/>
      <c r="R73" s="6"/>
      <c r="S73" s="7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6"/>
      <c r="DY73" s="6"/>
      <c r="DZ73" s="6"/>
      <c r="EA73" s="6"/>
      <c r="EB73" s="6"/>
      <c r="EC73" s="6"/>
      <c r="ED73" s="6"/>
      <c r="EE73" s="6"/>
      <c r="EF73" s="6"/>
      <c r="EG73" s="6"/>
      <c r="EH73" s="6"/>
      <c r="EI73" s="6"/>
      <c r="EJ73" s="6"/>
      <c r="EK73" s="6"/>
      <c r="EL73" s="6"/>
      <c r="EM73" s="6"/>
      <c r="EN73" s="6"/>
      <c r="EO73" s="6"/>
      <c r="EP73" s="6"/>
      <c r="EQ73" s="6"/>
      <c r="ER73" s="6"/>
    </row>
    <row r="74" spans="1:148" x14ac:dyDescent="0.2">
      <c r="A74" s="6"/>
      <c r="B74" s="6"/>
      <c r="C74" s="13"/>
      <c r="D74" s="13"/>
      <c r="E74" s="13"/>
      <c r="F74" s="13"/>
      <c r="G74" s="13"/>
      <c r="H74" s="13"/>
      <c r="I74" s="13"/>
      <c r="J74" s="13"/>
      <c r="K74" s="13"/>
      <c r="L74" s="6"/>
      <c r="M74" s="13"/>
      <c r="N74" s="13"/>
      <c r="O74" s="6"/>
      <c r="P74" s="6"/>
      <c r="Q74" s="6"/>
      <c r="R74" s="6"/>
      <c r="S74" s="7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6"/>
      <c r="EK74" s="6"/>
      <c r="EL74" s="6"/>
      <c r="EM74" s="6"/>
      <c r="EN74" s="6"/>
      <c r="EO74" s="6"/>
      <c r="EP74" s="6"/>
      <c r="EQ74" s="6"/>
      <c r="ER74" s="6"/>
    </row>
    <row r="75" spans="1:148" x14ac:dyDescent="0.2">
      <c r="A75" s="6"/>
      <c r="B75" s="6"/>
      <c r="C75" s="13"/>
      <c r="D75" s="13"/>
      <c r="E75" s="13"/>
      <c r="F75" s="13"/>
      <c r="G75" s="13"/>
      <c r="H75" s="13"/>
      <c r="I75" s="13"/>
      <c r="J75" s="13"/>
      <c r="K75" s="13"/>
      <c r="L75" s="6"/>
      <c r="M75" s="13"/>
      <c r="N75" s="13"/>
      <c r="O75" s="6"/>
      <c r="P75" s="6"/>
      <c r="Q75" s="6"/>
      <c r="R75" s="6"/>
      <c r="S75" s="7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</row>
    <row r="76" spans="1:148" x14ac:dyDescent="0.2">
      <c r="B76"/>
      <c r="C76" s="71"/>
      <c r="D76" s="71"/>
      <c r="E76" s="71"/>
      <c r="F76" s="71"/>
      <c r="G76" s="71"/>
      <c r="H76" s="71"/>
      <c r="I76" s="71"/>
      <c r="J76" s="71"/>
      <c r="K76" s="71"/>
      <c r="L76"/>
      <c r="M76" s="71"/>
      <c r="N76" s="71"/>
      <c r="O76"/>
      <c r="P76" s="6"/>
      <c r="Q76" s="6"/>
      <c r="R76" s="6"/>
      <c r="S76" s="7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/>
      <c r="ED76" s="6"/>
      <c r="EE76" s="6"/>
      <c r="EF76" s="6"/>
      <c r="EG76" s="6"/>
      <c r="EH76" s="6"/>
      <c r="EI76" s="6"/>
      <c r="EJ76" s="6"/>
      <c r="EK76" s="6"/>
      <c r="EL76" s="6"/>
      <c r="EM76" s="6"/>
      <c r="EN76" s="6"/>
      <c r="EO76" s="6"/>
      <c r="EP76" s="6"/>
      <c r="EQ76" s="6"/>
      <c r="ER76" s="6"/>
    </row>
    <row r="77" spans="1:148" x14ac:dyDescent="0.2">
      <c r="A77"/>
      <c r="B77"/>
      <c r="C77" s="71"/>
      <c r="D77" s="71"/>
      <c r="E77" s="71"/>
      <c r="F77" s="71"/>
      <c r="G77" s="71"/>
      <c r="H77" s="71"/>
      <c r="I77" s="71"/>
      <c r="J77" s="71"/>
      <c r="K77" s="71"/>
      <c r="L77"/>
      <c r="M77" s="71"/>
      <c r="N77" s="71"/>
      <c r="O77"/>
      <c r="P77" s="6"/>
      <c r="Q77" s="6"/>
      <c r="R77" s="6"/>
      <c r="S77" s="7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  <c r="ER77" s="6"/>
    </row>
    <row r="78" spans="1:148" x14ac:dyDescent="0.2">
      <c r="A78" s="6"/>
      <c r="B78" s="6"/>
      <c r="C78" s="13"/>
      <c r="D78" s="13"/>
      <c r="E78" s="13"/>
      <c r="F78" s="13"/>
      <c r="G78" s="13"/>
      <c r="H78" s="13"/>
      <c r="I78" s="13"/>
      <c r="J78" s="13"/>
      <c r="K78" s="13"/>
      <c r="L78" s="6"/>
      <c r="M78" s="13"/>
      <c r="N78" s="13"/>
      <c r="O78" s="6"/>
      <c r="P78" s="6"/>
      <c r="Q78" s="6"/>
      <c r="R78" s="6"/>
      <c r="S78" s="7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  <c r="DV78" s="6"/>
      <c r="DW78" s="6"/>
      <c r="DX78" s="6"/>
      <c r="DY78" s="6"/>
      <c r="DZ78" s="6"/>
      <c r="EA78" s="6"/>
      <c r="EB78" s="6"/>
      <c r="EC78" s="6"/>
      <c r="ED78" s="6"/>
      <c r="EE78" s="6"/>
      <c r="EF78" s="6"/>
      <c r="EG78" s="6"/>
      <c r="EH78" s="6"/>
      <c r="EI78" s="6"/>
      <c r="EJ78" s="6"/>
      <c r="EK78" s="6"/>
      <c r="EL78" s="6"/>
      <c r="EM78" s="6"/>
      <c r="EN78" s="6"/>
      <c r="EO78" s="6"/>
      <c r="EP78" s="6"/>
      <c r="EQ78" s="6"/>
      <c r="ER78" s="6"/>
    </row>
    <row r="79" spans="1:148" x14ac:dyDescent="0.2">
      <c r="A79" s="6"/>
      <c r="B79" s="6"/>
      <c r="C79" s="13"/>
      <c r="D79" s="13"/>
      <c r="E79" s="13"/>
      <c r="F79" s="13"/>
      <c r="G79" s="13"/>
      <c r="H79" s="13"/>
      <c r="I79" s="13"/>
      <c r="J79" s="13"/>
      <c r="K79" s="13"/>
      <c r="L79" s="6"/>
      <c r="M79" s="13"/>
      <c r="N79" s="13"/>
      <c r="O79" s="6"/>
      <c r="P79" s="6"/>
      <c r="Q79" s="6"/>
      <c r="R79" s="6"/>
      <c r="S79" s="7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6"/>
      <c r="EC79" s="6"/>
      <c r="ED79" s="6"/>
      <c r="EE79" s="6"/>
      <c r="EF79" s="6"/>
      <c r="EG79" s="6"/>
      <c r="EH79" s="6"/>
      <c r="EI79" s="6"/>
      <c r="EJ79" s="6"/>
      <c r="EK79" s="6"/>
      <c r="EL79" s="6"/>
      <c r="EM79" s="6"/>
      <c r="EN79" s="6"/>
      <c r="EO79" s="6"/>
      <c r="EP79" s="6"/>
      <c r="EQ79" s="6"/>
      <c r="ER79" s="6"/>
    </row>
    <row r="80" spans="1:148" x14ac:dyDescent="0.2">
      <c r="A80" s="6"/>
      <c r="B80" s="6"/>
      <c r="C80" s="13"/>
      <c r="D80" s="13"/>
      <c r="E80" s="13"/>
      <c r="F80" s="13"/>
      <c r="G80" s="13"/>
      <c r="H80" s="13"/>
      <c r="I80" s="13"/>
      <c r="J80" s="13"/>
      <c r="K80" s="13"/>
      <c r="L80" s="6"/>
      <c r="M80" s="13"/>
      <c r="N80" s="13"/>
      <c r="O80" s="6"/>
      <c r="P80" s="6"/>
      <c r="Q80" s="6"/>
      <c r="R80" s="6"/>
      <c r="S80" s="7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6"/>
      <c r="DW80" s="6"/>
      <c r="DX80" s="6"/>
      <c r="DY80" s="6"/>
      <c r="DZ80" s="6"/>
      <c r="EA80" s="6"/>
      <c r="EB80" s="6"/>
      <c r="EC80" s="6"/>
      <c r="ED80" s="6"/>
      <c r="EE80" s="6"/>
      <c r="EF80" s="6"/>
      <c r="EG80" s="6"/>
      <c r="EH80" s="6"/>
      <c r="EI80" s="6"/>
      <c r="EJ80" s="6"/>
      <c r="EK80" s="6"/>
      <c r="EL80" s="6"/>
      <c r="EM80" s="6"/>
      <c r="EN80" s="6"/>
      <c r="EO80" s="6"/>
      <c r="EP80" s="6"/>
      <c r="EQ80" s="6"/>
      <c r="ER80" s="6"/>
    </row>
    <row r="81" spans="1:148" x14ac:dyDescent="0.2">
      <c r="A81" s="6"/>
      <c r="B81" s="6"/>
      <c r="C81" s="13"/>
      <c r="D81" s="13"/>
      <c r="E81" s="13"/>
      <c r="F81" s="13"/>
      <c r="G81" s="13"/>
      <c r="H81" s="13"/>
      <c r="I81" s="13"/>
      <c r="J81" s="13"/>
      <c r="K81" s="13"/>
      <c r="L81" s="6"/>
      <c r="M81" s="13"/>
      <c r="N81" s="13"/>
      <c r="O81" s="6"/>
      <c r="P81" s="6"/>
      <c r="Q81" s="6"/>
      <c r="R81" s="6"/>
      <c r="S81" s="7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</row>
    <row r="82" spans="1:148" x14ac:dyDescent="0.2">
      <c r="A82" s="6"/>
      <c r="B82" s="6"/>
      <c r="C82" s="13"/>
      <c r="D82" s="13"/>
      <c r="E82" s="13"/>
      <c r="F82" s="13"/>
      <c r="G82" s="13"/>
      <c r="H82" s="13"/>
      <c r="I82" s="13"/>
      <c r="J82" s="13"/>
      <c r="K82" s="13"/>
      <c r="L82" s="6"/>
      <c r="M82" s="13"/>
      <c r="N82" s="13"/>
      <c r="O82" s="6"/>
      <c r="P82" s="6"/>
      <c r="Q82" s="6"/>
      <c r="R82" s="6"/>
      <c r="S82" s="7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</row>
    <row r="83" spans="1:148" x14ac:dyDescent="0.2">
      <c r="A83" s="6"/>
      <c r="B83" s="6"/>
      <c r="C83" s="13"/>
      <c r="D83" s="13"/>
      <c r="E83" s="13"/>
      <c r="F83" s="13"/>
      <c r="G83" s="13"/>
      <c r="H83" s="13"/>
      <c r="I83" s="13"/>
      <c r="J83" s="13"/>
      <c r="K83" s="13"/>
      <c r="L83" s="6"/>
      <c r="M83" s="13"/>
      <c r="N83" s="13"/>
      <c r="O83" s="6"/>
      <c r="P83" s="6"/>
      <c r="Q83" s="6"/>
      <c r="R83" s="6"/>
      <c r="S83" s="7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</row>
    <row r="84" spans="1:148" x14ac:dyDescent="0.2">
      <c r="A84" s="6"/>
      <c r="B84" s="6"/>
      <c r="C84" s="13"/>
      <c r="D84" s="13"/>
      <c r="E84" s="13"/>
      <c r="F84" s="13"/>
      <c r="G84" s="13"/>
      <c r="H84" s="13"/>
      <c r="I84" s="13"/>
      <c r="J84" s="13"/>
      <c r="K84" s="13"/>
      <c r="L84" s="6"/>
      <c r="M84" s="13"/>
      <c r="N84" s="13"/>
      <c r="O84" s="6"/>
      <c r="P84" s="6"/>
      <c r="Q84" s="6"/>
      <c r="R84" s="6"/>
      <c r="S84" s="7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</row>
    <row r="85" spans="1:148" x14ac:dyDescent="0.2">
      <c r="A85" s="6"/>
      <c r="B85" s="6"/>
      <c r="C85" s="13"/>
      <c r="D85" s="13"/>
      <c r="E85" s="13"/>
      <c r="F85" s="13"/>
      <c r="G85" s="13"/>
      <c r="H85" s="13"/>
      <c r="I85" s="13"/>
      <c r="J85" s="13"/>
      <c r="K85" s="13"/>
      <c r="L85" s="6"/>
      <c r="M85" s="13"/>
      <c r="N85" s="13"/>
      <c r="O85" s="6"/>
      <c r="P85" s="6"/>
      <c r="Q85" s="6"/>
      <c r="R85" s="6"/>
      <c r="S85" s="7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</row>
    <row r="86" spans="1:148" x14ac:dyDescent="0.2">
      <c r="A86" s="6"/>
      <c r="B86" s="6"/>
      <c r="C86" s="13"/>
      <c r="D86" s="13"/>
      <c r="E86" s="13"/>
      <c r="F86" s="13"/>
      <c r="G86" s="13"/>
      <c r="H86" s="13"/>
      <c r="I86" s="13"/>
      <c r="J86" s="13"/>
      <c r="K86" s="13"/>
      <c r="L86" s="6"/>
      <c r="M86" s="13"/>
      <c r="N86" s="13"/>
      <c r="O86" s="6"/>
      <c r="P86" s="6"/>
      <c r="Q86" s="6"/>
      <c r="R86" s="6"/>
      <c r="S86" s="7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</row>
    <row r="87" spans="1:148" x14ac:dyDescent="0.2">
      <c r="A87" s="6"/>
      <c r="B87" s="6"/>
      <c r="C87" s="13"/>
      <c r="D87" s="13"/>
      <c r="E87" s="13"/>
      <c r="F87" s="13"/>
      <c r="G87" s="13"/>
      <c r="H87" s="13"/>
      <c r="I87" s="13"/>
      <c r="J87" s="13"/>
      <c r="K87" s="13"/>
      <c r="L87" s="6"/>
      <c r="M87" s="13"/>
      <c r="N87" s="13"/>
      <c r="O87" s="6"/>
      <c r="P87" s="6"/>
      <c r="Q87" s="6"/>
      <c r="R87" s="6"/>
      <c r="S87" s="7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</row>
    <row r="88" spans="1:148" x14ac:dyDescent="0.2">
      <c r="A88" s="6"/>
      <c r="B88" s="6"/>
      <c r="C88" s="13"/>
      <c r="D88" s="13"/>
      <c r="E88" s="13"/>
      <c r="F88" s="13"/>
      <c r="G88" s="13"/>
      <c r="H88" s="13"/>
      <c r="I88" s="13"/>
      <c r="J88" s="13"/>
      <c r="K88" s="13"/>
      <c r="L88" s="6"/>
      <c r="M88" s="13"/>
      <c r="N88" s="13"/>
      <c r="O88" s="6"/>
      <c r="P88" s="6"/>
      <c r="Q88" s="6"/>
      <c r="R88" s="6"/>
      <c r="S88" s="7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</row>
    <row r="89" spans="1:148" x14ac:dyDescent="0.2">
      <c r="A89" s="6"/>
      <c r="B89" s="6"/>
      <c r="C89" s="13"/>
      <c r="D89" s="13"/>
      <c r="E89" s="13"/>
      <c r="F89" s="13"/>
      <c r="G89" s="13"/>
      <c r="H89" s="13"/>
      <c r="I89" s="13"/>
      <c r="J89" s="13"/>
      <c r="K89" s="13"/>
      <c r="L89" s="6"/>
      <c r="M89" s="13"/>
      <c r="N89" s="13"/>
      <c r="O89" s="6"/>
      <c r="P89" s="6"/>
      <c r="Q89" s="6"/>
      <c r="R89" s="6"/>
      <c r="S89" s="7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</row>
    <row r="90" spans="1:148" x14ac:dyDescent="0.2">
      <c r="A90" s="6"/>
      <c r="B90" s="6"/>
      <c r="C90" s="13"/>
      <c r="D90" s="13"/>
      <c r="E90" s="13"/>
      <c r="F90" s="13"/>
      <c r="G90" s="13"/>
      <c r="H90" s="13"/>
      <c r="I90" s="13"/>
      <c r="J90" s="13"/>
      <c r="K90" s="13"/>
      <c r="L90" s="6"/>
      <c r="M90" s="13"/>
      <c r="N90" s="13"/>
      <c r="O90" s="6"/>
      <c r="P90" s="6"/>
      <c r="Q90" s="6"/>
      <c r="R90" s="6"/>
      <c r="S90" s="7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</row>
    <row r="91" spans="1:148" x14ac:dyDescent="0.2">
      <c r="A91" s="6"/>
      <c r="B91" s="6"/>
      <c r="C91" s="13"/>
      <c r="D91" s="13"/>
      <c r="E91" s="13"/>
      <c r="F91" s="13"/>
      <c r="G91" s="13"/>
      <c r="H91" s="13"/>
      <c r="I91" s="13"/>
      <c r="J91" s="13"/>
      <c r="K91" s="13"/>
      <c r="L91" s="6"/>
      <c r="M91" s="13"/>
      <c r="N91" s="13"/>
      <c r="O91" s="6"/>
      <c r="P91" s="6"/>
      <c r="Q91" s="6"/>
      <c r="R91" s="6"/>
      <c r="S91" s="7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</row>
    <row r="92" spans="1:148" x14ac:dyDescent="0.2">
      <c r="A92" s="6"/>
      <c r="B92" s="6"/>
      <c r="C92" s="13"/>
      <c r="D92" s="13"/>
      <c r="E92" s="13"/>
      <c r="F92" s="13"/>
      <c r="G92" s="13"/>
      <c r="H92" s="13"/>
      <c r="I92" s="13"/>
      <c r="J92" s="13"/>
      <c r="K92" s="13"/>
      <c r="L92" s="6"/>
      <c r="M92" s="13"/>
      <c r="N92" s="13"/>
      <c r="O92" s="6"/>
      <c r="P92" s="6"/>
      <c r="Q92" s="6"/>
      <c r="R92" s="6"/>
      <c r="S92" s="7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</row>
    <row r="93" spans="1:148" x14ac:dyDescent="0.2">
      <c r="A93" s="6"/>
      <c r="B93" s="6"/>
      <c r="C93" s="13"/>
      <c r="D93" s="13"/>
      <c r="E93" s="13"/>
      <c r="F93" s="13"/>
      <c r="G93" s="13"/>
      <c r="H93" s="13"/>
      <c r="I93" s="13"/>
      <c r="J93" s="13"/>
      <c r="K93" s="13"/>
      <c r="L93" s="6"/>
      <c r="M93" s="13"/>
      <c r="N93" s="13"/>
      <c r="O93" s="6"/>
      <c r="P93" s="6"/>
      <c r="Q93" s="6"/>
      <c r="R93" s="6"/>
      <c r="S93" s="7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</row>
  </sheetData>
  <pageMargins left="0.91" right="0.5" top="0.9" bottom="0.68" header="0.25" footer="0.55000000000000004"/>
  <pageSetup scale="43" fitToWidth="5" orientation="portrait" r:id="rId1"/>
  <headerFooter alignWithMargins="0"/>
  <colBreaks count="2" manualBreakCount="2">
    <brk id="6" max="66" man="1"/>
    <brk id="11" max="6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65A79-CCE1-47E7-83C4-1B0824C8E001}">
  <sheetPr transitionEvaluation="1"/>
  <dimension ref="A1:FG45"/>
  <sheetViews>
    <sheetView defaultGridColor="0" view="pageBreakPreview" colorId="22" zoomScaleNormal="87" zoomScaleSheetLayoutView="100" workbookViewId="0">
      <pane xSplit="1" ySplit="8" topLeftCell="B9" activePane="bottomRight" state="frozen"/>
      <selection activeCell="C42" sqref="C42"/>
      <selection pane="topRight" activeCell="C42" sqref="C42"/>
      <selection pane="bottomLeft" activeCell="C42" sqref="C42"/>
      <selection pane="bottomRight" activeCell="L23" activeCellId="3" sqref="K5:Q5 E6:Q7 A8:A16 L23"/>
    </sheetView>
  </sheetViews>
  <sheetFormatPr defaultColWidth="10.44140625" defaultRowHeight="15" x14ac:dyDescent="0.2"/>
  <cols>
    <col min="1" max="1" width="45.33203125" style="19" bestFit="1" customWidth="1"/>
    <col min="2" max="2" width="13.5546875" style="29" bestFit="1" customWidth="1"/>
    <col min="3" max="3" width="11" style="29" bestFit="1" customWidth="1"/>
    <col min="4" max="4" width="9.77734375" style="29" bestFit="1" customWidth="1"/>
    <col min="5" max="6" width="8.5546875" style="19" bestFit="1" customWidth="1"/>
    <col min="7" max="7" width="9.6640625" style="19" bestFit="1" customWidth="1"/>
    <col min="8" max="8" width="8.5546875" style="19" bestFit="1" customWidth="1"/>
    <col min="9" max="9" width="9" style="19" bestFit="1" customWidth="1"/>
    <col min="10" max="10" width="9.21875" style="19" bestFit="1" customWidth="1"/>
    <col min="11" max="16" width="8.5546875" style="19" bestFit="1" customWidth="1"/>
    <col min="17" max="17" width="10" style="19" bestFit="1" customWidth="1"/>
    <col min="18" max="18" width="15.44140625" style="51" bestFit="1" customWidth="1"/>
    <col min="19" max="16384" width="10.44140625" style="19"/>
  </cols>
  <sheetData>
    <row r="1" spans="1:163" ht="15.75" x14ac:dyDescent="0.25">
      <c r="A1" s="89" t="s">
        <v>148</v>
      </c>
      <c r="B1" s="3"/>
      <c r="C1" s="3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50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</row>
    <row r="2" spans="1:163" ht="15.75" x14ac:dyDescent="0.25">
      <c r="A2" s="89" t="s">
        <v>145</v>
      </c>
      <c r="B2" s="3"/>
      <c r="C2" s="3"/>
      <c r="D2" s="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50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</row>
    <row r="3" spans="1:163" ht="15.75" x14ac:dyDescent="0.25">
      <c r="A3" s="89" t="s">
        <v>146</v>
      </c>
      <c r="B3" s="3"/>
      <c r="C3" s="3"/>
      <c r="D3" s="3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50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</row>
    <row r="4" spans="1:163" ht="15" customHeight="1" x14ac:dyDescent="0.25">
      <c r="A4"/>
      <c r="B4" s="8" t="s">
        <v>7</v>
      </c>
      <c r="C4" s="8"/>
      <c r="D4" s="8"/>
      <c r="R4" s="50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</row>
    <row r="5" spans="1:163" ht="15" customHeight="1" x14ac:dyDescent="0.2">
      <c r="A5" s="81"/>
      <c r="B5" s="8" t="s">
        <v>10</v>
      </c>
      <c r="C5" s="8"/>
      <c r="D5" s="8"/>
      <c r="K5" s="90" t="s">
        <v>96</v>
      </c>
      <c r="L5" s="90" t="s">
        <v>96</v>
      </c>
      <c r="M5" s="90" t="s">
        <v>96</v>
      </c>
      <c r="N5" s="90" t="s">
        <v>96</v>
      </c>
      <c r="O5" s="90" t="s">
        <v>96</v>
      </c>
      <c r="P5" s="90" t="s">
        <v>96</v>
      </c>
      <c r="Q5" s="90" t="s">
        <v>2</v>
      </c>
      <c r="R5" s="28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</row>
    <row r="6" spans="1:163" ht="15" customHeight="1" x14ac:dyDescent="0.2">
      <c r="A6" s="9"/>
      <c r="B6" s="8" t="s">
        <v>15</v>
      </c>
      <c r="C6" s="8" t="s">
        <v>136</v>
      </c>
      <c r="D6" s="8"/>
      <c r="E6" s="90" t="s">
        <v>96</v>
      </c>
      <c r="F6" s="90" t="s">
        <v>96</v>
      </c>
      <c r="G6" s="90" t="s">
        <v>96</v>
      </c>
      <c r="H6" s="90" t="s">
        <v>96</v>
      </c>
      <c r="I6" s="90" t="s">
        <v>96</v>
      </c>
      <c r="J6" s="90" t="s">
        <v>96</v>
      </c>
      <c r="K6" s="90" t="s">
        <v>10</v>
      </c>
      <c r="L6" s="90" t="s">
        <v>10</v>
      </c>
      <c r="M6" s="90" t="s">
        <v>10</v>
      </c>
      <c r="N6" s="90" t="s">
        <v>10</v>
      </c>
      <c r="O6" s="90" t="s">
        <v>10</v>
      </c>
      <c r="P6" s="90" t="s">
        <v>10</v>
      </c>
      <c r="Q6" s="90" t="s">
        <v>97</v>
      </c>
      <c r="R6" s="28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</row>
    <row r="7" spans="1:163" ht="15" customHeight="1" x14ac:dyDescent="0.2">
      <c r="A7" s="9"/>
      <c r="B7" s="8" t="s">
        <v>22</v>
      </c>
      <c r="C7" s="8" t="s">
        <v>137</v>
      </c>
      <c r="D7" s="8" t="s">
        <v>138</v>
      </c>
      <c r="E7" s="90" t="s">
        <v>10</v>
      </c>
      <c r="F7" s="90" t="s">
        <v>10</v>
      </c>
      <c r="G7" s="90" t="s">
        <v>10</v>
      </c>
      <c r="H7" s="90" t="s">
        <v>10</v>
      </c>
      <c r="I7" s="90" t="s">
        <v>10</v>
      </c>
      <c r="J7" s="90" t="s">
        <v>10</v>
      </c>
      <c r="K7" s="90" t="s">
        <v>104</v>
      </c>
      <c r="L7" s="90" t="s">
        <v>105</v>
      </c>
      <c r="M7" s="90" t="s">
        <v>106</v>
      </c>
      <c r="N7" s="90" t="s">
        <v>107</v>
      </c>
      <c r="O7" s="90" t="s">
        <v>108</v>
      </c>
      <c r="P7" s="90" t="s">
        <v>109</v>
      </c>
      <c r="Q7" s="90" t="s">
        <v>10</v>
      </c>
      <c r="R7" s="28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</row>
    <row r="8" spans="1:163" ht="15" customHeight="1" thickBot="1" x14ac:dyDescent="0.25">
      <c r="A8" s="93" t="s">
        <v>123</v>
      </c>
      <c r="B8" s="12" t="s">
        <v>124</v>
      </c>
      <c r="C8" s="12" t="s">
        <v>103</v>
      </c>
      <c r="D8" s="12" t="s">
        <v>139</v>
      </c>
      <c r="E8" s="12" t="s">
        <v>98</v>
      </c>
      <c r="F8" s="12" t="s">
        <v>99</v>
      </c>
      <c r="G8" s="12" t="s">
        <v>100</v>
      </c>
      <c r="H8" s="12" t="s">
        <v>101</v>
      </c>
      <c r="I8" s="12" t="s">
        <v>102</v>
      </c>
      <c r="J8" s="12" t="s">
        <v>103</v>
      </c>
      <c r="K8" s="62">
        <v>0.13245492371705966</v>
      </c>
      <c r="L8" s="62">
        <v>0.13245492371705966</v>
      </c>
      <c r="M8" s="62">
        <v>0.13245492371705966</v>
      </c>
      <c r="N8" s="62">
        <v>0.20093619972260754</v>
      </c>
      <c r="O8" s="62">
        <v>0.20093619972260754</v>
      </c>
      <c r="P8" s="62">
        <v>0.20076282940360599</v>
      </c>
      <c r="Q8" s="23">
        <v>1</v>
      </c>
      <c r="R8" s="28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</row>
    <row r="9" spans="1:163" ht="18" customHeight="1" x14ac:dyDescent="0.2">
      <c r="A9" s="94" t="s">
        <v>125</v>
      </c>
      <c r="B9" s="7">
        <v>88040.665943999993</v>
      </c>
      <c r="C9" s="7">
        <v>37258</v>
      </c>
      <c r="D9" s="7">
        <v>50782.665943999993</v>
      </c>
      <c r="E9" s="13">
        <v>5864</v>
      </c>
      <c r="F9" s="13">
        <v>5872</v>
      </c>
      <c r="G9" s="13">
        <v>5872</v>
      </c>
      <c r="H9" s="13">
        <v>6550</v>
      </c>
      <c r="I9" s="13">
        <v>6550</v>
      </c>
      <c r="J9" s="13">
        <v>6550</v>
      </c>
      <c r="K9" s="13">
        <v>6726</v>
      </c>
      <c r="L9" s="13">
        <v>6726</v>
      </c>
      <c r="M9" s="13">
        <v>6726</v>
      </c>
      <c r="N9" s="13">
        <v>10204</v>
      </c>
      <c r="O9" s="13">
        <v>10204</v>
      </c>
      <c r="P9" s="13">
        <v>10196.665943999993</v>
      </c>
      <c r="Q9" s="13">
        <v>88040.665943999993</v>
      </c>
      <c r="R9" s="28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</row>
    <row r="10" spans="1:163" x14ac:dyDescent="0.2">
      <c r="A10" s="94" t="s">
        <v>126</v>
      </c>
      <c r="B10" s="7">
        <v>445097.50916399999</v>
      </c>
      <c r="C10" s="7">
        <v>188365</v>
      </c>
      <c r="D10" s="7">
        <v>256732.50916399999</v>
      </c>
      <c r="E10" s="13">
        <v>29644</v>
      </c>
      <c r="F10" s="13">
        <v>29688</v>
      </c>
      <c r="G10" s="13">
        <v>29688</v>
      </c>
      <c r="H10" s="13">
        <v>33115</v>
      </c>
      <c r="I10" s="13">
        <v>33115</v>
      </c>
      <c r="J10" s="13">
        <v>33115</v>
      </c>
      <c r="K10" s="13">
        <v>34005</v>
      </c>
      <c r="L10" s="13">
        <v>34005</v>
      </c>
      <c r="M10" s="13">
        <v>34005</v>
      </c>
      <c r="N10" s="13">
        <v>51587</v>
      </c>
      <c r="O10" s="13">
        <v>51587</v>
      </c>
      <c r="P10" s="13">
        <v>51543.509163999988</v>
      </c>
      <c r="Q10" s="13">
        <v>445097.50916399999</v>
      </c>
      <c r="R10" s="28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</row>
    <row r="11" spans="1:163" x14ac:dyDescent="0.2">
      <c r="A11" s="94" t="s">
        <v>127</v>
      </c>
      <c r="B11" s="7">
        <v>92331.628091999999</v>
      </c>
      <c r="C11" s="7">
        <v>40238</v>
      </c>
      <c r="D11" s="7">
        <v>52093.628091999999</v>
      </c>
      <c r="E11" s="13">
        <v>6332</v>
      </c>
      <c r="F11" s="13">
        <v>6342</v>
      </c>
      <c r="G11" s="13">
        <v>6342</v>
      </c>
      <c r="H11" s="13">
        <v>7074</v>
      </c>
      <c r="I11" s="13">
        <v>7074</v>
      </c>
      <c r="J11" s="13">
        <v>7074</v>
      </c>
      <c r="K11" s="13">
        <v>6900</v>
      </c>
      <c r="L11" s="13">
        <v>6900</v>
      </c>
      <c r="M11" s="13">
        <v>6900</v>
      </c>
      <c r="N11" s="13">
        <v>10467</v>
      </c>
      <c r="O11" s="13">
        <v>10467</v>
      </c>
      <c r="P11" s="13">
        <v>10459.628091999999</v>
      </c>
      <c r="Q11" s="13">
        <v>92331.628091999999</v>
      </c>
      <c r="R11" s="28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</row>
    <row r="12" spans="1:163" x14ac:dyDescent="0.2">
      <c r="A12" s="94" t="s">
        <v>128</v>
      </c>
      <c r="B12" s="7">
        <v>642414.73051799997</v>
      </c>
      <c r="C12" s="7">
        <v>271873.5052032512</v>
      </c>
      <c r="D12" s="7">
        <v>370541.22531474876</v>
      </c>
      <c r="E12" s="13">
        <v>42783.58612130559</v>
      </c>
      <c r="F12" s="13">
        <v>42849.666580947203</v>
      </c>
      <c r="G12" s="13">
        <v>42849.666580947203</v>
      </c>
      <c r="H12" s="13">
        <v>47796.861973350402</v>
      </c>
      <c r="I12" s="13">
        <v>47796.861973350402</v>
      </c>
      <c r="J12" s="13">
        <v>47796.861973350402</v>
      </c>
      <c r="K12" s="13">
        <v>49080</v>
      </c>
      <c r="L12" s="13">
        <v>49080</v>
      </c>
      <c r="M12" s="13">
        <v>49080</v>
      </c>
      <c r="N12" s="13">
        <v>74455</v>
      </c>
      <c r="O12" s="13">
        <v>74455</v>
      </c>
      <c r="P12" s="13">
        <v>74391.225314748706</v>
      </c>
      <c r="Q12" s="13">
        <v>642414.73051799997</v>
      </c>
      <c r="R12" s="28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</row>
    <row r="13" spans="1:163" x14ac:dyDescent="0.2">
      <c r="A13" s="94" t="s">
        <v>133</v>
      </c>
      <c r="B13" s="7">
        <v>13376.989889999999</v>
      </c>
      <c r="C13" s="7">
        <v>5660</v>
      </c>
      <c r="D13" s="7">
        <v>7716.9898899999989</v>
      </c>
      <c r="E13" s="13">
        <v>891</v>
      </c>
      <c r="F13" s="13">
        <v>892</v>
      </c>
      <c r="G13" s="13">
        <v>892</v>
      </c>
      <c r="H13" s="13">
        <v>995</v>
      </c>
      <c r="I13" s="13">
        <v>995</v>
      </c>
      <c r="J13" s="13">
        <v>995</v>
      </c>
      <c r="K13" s="13">
        <v>1022</v>
      </c>
      <c r="L13" s="13">
        <v>1022</v>
      </c>
      <c r="M13" s="13">
        <v>1022</v>
      </c>
      <c r="N13" s="13">
        <v>1551</v>
      </c>
      <c r="O13" s="13">
        <v>1551</v>
      </c>
      <c r="P13" s="13">
        <v>1548.9898899999989</v>
      </c>
      <c r="Q13" s="13">
        <v>13376.989889999999</v>
      </c>
      <c r="R13" s="28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</row>
    <row r="14" spans="1:163" x14ac:dyDescent="0.2">
      <c r="A14" s="94" t="s">
        <v>135</v>
      </c>
      <c r="B14" s="7">
        <v>21585.926736000001</v>
      </c>
      <c r="C14" s="7">
        <v>9136</v>
      </c>
      <c r="D14" s="7">
        <v>12449.926736000001</v>
      </c>
      <c r="E14" s="13">
        <v>1438</v>
      </c>
      <c r="F14" s="13">
        <v>1440</v>
      </c>
      <c r="G14" s="13">
        <v>1440</v>
      </c>
      <c r="H14" s="13">
        <v>1606</v>
      </c>
      <c r="I14" s="13">
        <v>1606</v>
      </c>
      <c r="J14" s="13">
        <v>1606</v>
      </c>
      <c r="K14" s="13">
        <v>1649</v>
      </c>
      <c r="L14" s="13">
        <v>1649</v>
      </c>
      <c r="M14" s="13">
        <v>1649</v>
      </c>
      <c r="N14" s="13">
        <v>2502</v>
      </c>
      <c r="O14" s="13">
        <v>2502</v>
      </c>
      <c r="P14" s="13">
        <v>2498.9267360000013</v>
      </c>
      <c r="Q14" s="13">
        <v>21585.926736000001</v>
      </c>
      <c r="R14" s="28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</row>
    <row r="15" spans="1:163" x14ac:dyDescent="0.2">
      <c r="A15" s="94" t="s">
        <v>142</v>
      </c>
      <c r="B15" s="7">
        <v>13167.562418999998</v>
      </c>
      <c r="C15" s="7">
        <v>10666</v>
      </c>
      <c r="D15" s="7">
        <v>2501.562418999998</v>
      </c>
      <c r="E15" s="13">
        <v>1679</v>
      </c>
      <c r="F15" s="13">
        <v>1681</v>
      </c>
      <c r="G15" s="13">
        <v>1681</v>
      </c>
      <c r="H15" s="13">
        <v>1875</v>
      </c>
      <c r="I15" s="13">
        <v>1875</v>
      </c>
      <c r="J15" s="13">
        <v>1875</v>
      </c>
      <c r="K15" s="13">
        <v>331</v>
      </c>
      <c r="L15" s="13">
        <v>331</v>
      </c>
      <c r="M15" s="13">
        <v>331</v>
      </c>
      <c r="N15" s="13">
        <v>503</v>
      </c>
      <c r="O15" s="13">
        <v>503</v>
      </c>
      <c r="P15" s="13">
        <v>502.56241899999804</v>
      </c>
      <c r="Q15" s="13">
        <v>13167.562418999998</v>
      </c>
      <c r="R15" s="28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</row>
    <row r="16" spans="1:163" ht="24" customHeight="1" thickBot="1" x14ac:dyDescent="0.25">
      <c r="A16" s="96" t="s">
        <v>2</v>
      </c>
      <c r="B16" s="82">
        <v>1316015.0127630001</v>
      </c>
      <c r="C16" s="82">
        <v>563196.50520325126</v>
      </c>
      <c r="D16" s="82">
        <v>752818.5075597486</v>
      </c>
      <c r="E16" s="82">
        <v>88631.58612130559</v>
      </c>
      <c r="F16" s="82">
        <v>88764.666580947203</v>
      </c>
      <c r="G16" s="82">
        <v>88764.666580947203</v>
      </c>
      <c r="H16" s="82">
        <v>99011.861973350402</v>
      </c>
      <c r="I16" s="82">
        <v>99011.861973350402</v>
      </c>
      <c r="J16" s="82">
        <v>99011.861973350402</v>
      </c>
      <c r="K16" s="82">
        <v>99713</v>
      </c>
      <c r="L16" s="82">
        <v>99713</v>
      </c>
      <c r="M16" s="82">
        <v>99713</v>
      </c>
      <c r="N16" s="82">
        <v>151269</v>
      </c>
      <c r="O16" s="82">
        <v>151269</v>
      </c>
      <c r="P16" s="82">
        <v>151141.50755974866</v>
      </c>
      <c r="Q16" s="82">
        <v>1316015.0127630001</v>
      </c>
      <c r="R16" s="28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</row>
    <row r="17" spans="1:163" ht="15.75" thickTop="1" x14ac:dyDescent="0.2">
      <c r="A17" s="20" t="s">
        <v>86</v>
      </c>
      <c r="B17" s="7"/>
      <c r="C17" s="7"/>
      <c r="D17" s="7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28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</row>
    <row r="18" spans="1:163" ht="13.9" customHeight="1" x14ac:dyDescent="0.2">
      <c r="A18" s="21">
        <v>46168</v>
      </c>
      <c r="B18" s="7"/>
      <c r="C18" s="7"/>
      <c r="D18" s="7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28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</row>
    <row r="19" spans="1:163" ht="13.9" customHeight="1" x14ac:dyDescent="0.2">
      <c r="A19" s="22" t="s">
        <v>143</v>
      </c>
      <c r="B19" s="7"/>
      <c r="C19" s="7"/>
      <c r="D19" s="7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28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</row>
    <row r="20" spans="1:163" x14ac:dyDescent="0.2">
      <c r="A20"/>
      <c r="B20" s="7"/>
      <c r="C20" s="7"/>
      <c r="D20" s="7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8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</row>
    <row r="21" spans="1:163" x14ac:dyDescent="0.2">
      <c r="A21"/>
      <c r="B21" s="7"/>
      <c r="C21" s="7"/>
      <c r="D21" s="7"/>
      <c r="E21" s="72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28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</row>
    <row r="22" spans="1:163" x14ac:dyDescent="0.2">
      <c r="A22"/>
      <c r="B22" s="7"/>
      <c r="C22" s="7"/>
      <c r="D22" s="7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6"/>
      <c r="R22" s="28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</row>
    <row r="23" spans="1:163" x14ac:dyDescent="0.2">
      <c r="A23" s="6"/>
      <c r="B23" s="7"/>
      <c r="C23" s="7"/>
      <c r="D23" s="7"/>
      <c r="E23" s="6"/>
      <c r="F23" s="6"/>
      <c r="G23" s="6"/>
      <c r="H23" s="6"/>
      <c r="I23" s="6"/>
      <c r="J23" s="6"/>
      <c r="K23" s="6"/>
      <c r="L23" s="97" t="s">
        <v>122</v>
      </c>
      <c r="M23" s="6"/>
      <c r="N23" s="6"/>
      <c r="O23" s="6"/>
      <c r="P23" s="6"/>
      <c r="Q23" s="6"/>
      <c r="R23" s="28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</row>
    <row r="24" spans="1:163" x14ac:dyDescent="0.2">
      <c r="A24" s="6"/>
      <c r="B24" s="7"/>
      <c r="C24" s="7"/>
      <c r="D24" s="7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28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</row>
    <row r="25" spans="1:163" x14ac:dyDescent="0.2">
      <c r="A25" s="6"/>
      <c r="B25" s="7"/>
      <c r="C25" s="7"/>
      <c r="D25" s="7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28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</row>
    <row r="26" spans="1:163" x14ac:dyDescent="0.2">
      <c r="A26" s="6"/>
      <c r="B26" s="7"/>
      <c r="C26" s="7"/>
      <c r="D26" s="7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28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</row>
    <row r="27" spans="1:163" x14ac:dyDescent="0.2">
      <c r="A27" s="6"/>
      <c r="B27" s="7"/>
      <c r="C27" s="7"/>
      <c r="D27" s="7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28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</row>
    <row r="28" spans="1:163" x14ac:dyDescent="0.2">
      <c r="B28" s="7"/>
      <c r="C28" s="7"/>
      <c r="D28" s="7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28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</row>
    <row r="29" spans="1:163" x14ac:dyDescent="0.2">
      <c r="A29"/>
      <c r="B29" s="7"/>
      <c r="C29" s="7"/>
      <c r="D29" s="7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28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</row>
    <row r="30" spans="1:163" x14ac:dyDescent="0.2">
      <c r="A30" s="6"/>
      <c r="B30" s="7"/>
      <c r="C30" s="7"/>
      <c r="D30" s="7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28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</row>
    <row r="31" spans="1:163" x14ac:dyDescent="0.2">
      <c r="A31" s="6"/>
      <c r="B31" s="7"/>
      <c r="C31" s="7"/>
      <c r="D31" s="7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28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</row>
    <row r="32" spans="1:163" x14ac:dyDescent="0.2">
      <c r="A32" s="6"/>
      <c r="B32" s="7"/>
      <c r="C32" s="7"/>
      <c r="D32" s="7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28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</row>
    <row r="33" spans="1:163" x14ac:dyDescent="0.2">
      <c r="A33" s="6"/>
      <c r="B33" s="7"/>
      <c r="C33" s="7"/>
      <c r="D33" s="7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28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</row>
    <row r="34" spans="1:163" x14ac:dyDescent="0.2">
      <c r="A34" s="6"/>
      <c r="B34" s="7"/>
      <c r="C34" s="7"/>
      <c r="D34" s="7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28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</row>
    <row r="35" spans="1:163" x14ac:dyDescent="0.2">
      <c r="A35" s="6"/>
      <c r="B35" s="7"/>
      <c r="C35" s="7"/>
      <c r="D35" s="7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28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</row>
    <row r="36" spans="1:163" x14ac:dyDescent="0.2">
      <c r="A36" s="6"/>
      <c r="B36" s="7"/>
      <c r="C36" s="7"/>
      <c r="D36" s="7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28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</row>
    <row r="37" spans="1:163" x14ac:dyDescent="0.2">
      <c r="A37" s="6"/>
      <c r="B37" s="7"/>
      <c r="C37" s="7"/>
      <c r="D37" s="7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28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</row>
    <row r="38" spans="1:163" x14ac:dyDescent="0.2">
      <c r="A38" s="6"/>
      <c r="B38" s="7"/>
      <c r="C38" s="7"/>
      <c r="D38" s="7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28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</row>
    <row r="39" spans="1:163" x14ac:dyDescent="0.2">
      <c r="A39" s="6"/>
      <c r="B39" s="7"/>
      <c r="C39" s="7"/>
      <c r="D39" s="7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28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</row>
    <row r="40" spans="1:163" x14ac:dyDescent="0.2">
      <c r="A40" s="6"/>
      <c r="B40" s="7"/>
      <c r="C40" s="7"/>
      <c r="D40" s="7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28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</row>
    <row r="41" spans="1:163" x14ac:dyDescent="0.2">
      <c r="A41" s="6"/>
      <c r="B41" s="7"/>
      <c r="C41" s="7"/>
      <c r="D41" s="7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28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</row>
    <row r="42" spans="1:163" x14ac:dyDescent="0.2">
      <c r="A42" s="6"/>
      <c r="B42" s="7"/>
      <c r="C42" s="7"/>
      <c r="D42" s="7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28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</row>
    <row r="43" spans="1:163" x14ac:dyDescent="0.2">
      <c r="A43" s="6"/>
      <c r="B43" s="7"/>
      <c r="C43" s="7"/>
      <c r="D43" s="7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28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</row>
    <row r="44" spans="1:163" x14ac:dyDescent="0.2">
      <c r="A44" s="6"/>
      <c r="B44" s="7"/>
      <c r="C44" s="7"/>
      <c r="D44" s="7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28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</row>
    <row r="45" spans="1:163" x14ac:dyDescent="0.2">
      <c r="A45" s="6"/>
      <c r="B45" s="7"/>
      <c r="C45" s="7"/>
      <c r="D45" s="7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28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</row>
  </sheetData>
  <pageMargins left="0.91" right="0.5" top="0.9" bottom="0.18" header="0.25" footer="0.55000000000000004"/>
  <pageSetup scale="31" fitToWidth="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9F7B8-07A9-4CC8-A398-859A0FE388E4}">
  <sheetPr>
    <tabColor rgb="FFC00000"/>
  </sheetPr>
  <dimension ref="A1:N97"/>
  <sheetViews>
    <sheetView view="pageBreakPreview" zoomScale="75" zoomScaleNormal="100" zoomScaleSheetLayoutView="75" workbookViewId="0">
      <selection activeCell="C64" sqref="C64"/>
    </sheetView>
  </sheetViews>
  <sheetFormatPr defaultRowHeight="15" x14ac:dyDescent="0.2"/>
  <cols>
    <col min="1" max="1" width="13.77734375" style="4" customWidth="1"/>
    <col min="2" max="2" width="2.77734375" customWidth="1"/>
    <col min="3" max="3" width="11.44140625" style="29" customWidth="1"/>
    <col min="4" max="4" width="3.21875" style="29" customWidth="1"/>
    <col min="5" max="5" width="12.21875" style="29" customWidth="1"/>
    <col min="6" max="6" width="3.21875" style="19" customWidth="1"/>
    <col min="7" max="7" width="13.44140625" style="19" customWidth="1"/>
    <col min="8" max="8" width="3.33203125" style="19" customWidth="1"/>
    <col min="9" max="9" width="12.5546875" style="19" customWidth="1"/>
    <col min="14" max="14" width="13.44140625" bestFit="1" customWidth="1"/>
  </cols>
  <sheetData>
    <row r="1" spans="1:10" ht="15.75" x14ac:dyDescent="0.25">
      <c r="A1" s="18" t="s">
        <v>0</v>
      </c>
      <c r="C1" s="3"/>
      <c r="D1" s="3"/>
      <c r="E1" s="3"/>
      <c r="F1" s="2"/>
      <c r="G1" s="2"/>
      <c r="H1" s="2"/>
      <c r="I1" s="2"/>
    </row>
    <row r="2" spans="1:10" ht="15.75" x14ac:dyDescent="0.25">
      <c r="A2" s="18" t="s">
        <v>119</v>
      </c>
      <c r="C2" s="3"/>
      <c r="D2" s="3"/>
      <c r="E2" s="3"/>
      <c r="F2" s="2"/>
      <c r="G2" s="2"/>
      <c r="H2" s="2"/>
      <c r="I2" s="2"/>
    </row>
    <row r="3" spans="1:10" ht="15.75" x14ac:dyDescent="0.25">
      <c r="A3" s="18" t="s">
        <v>121</v>
      </c>
      <c r="C3" s="3"/>
      <c r="D3" s="3"/>
      <c r="E3" s="3"/>
      <c r="F3" s="2"/>
      <c r="G3" s="2"/>
      <c r="H3" s="2"/>
      <c r="I3" s="2"/>
    </row>
    <row r="4" spans="1:10" ht="15.75" x14ac:dyDescent="0.25">
      <c r="A4"/>
      <c r="C4" s="31"/>
      <c r="D4" s="3"/>
      <c r="E4" s="31"/>
      <c r="F4" s="2"/>
      <c r="G4" s="37"/>
      <c r="H4" s="2"/>
      <c r="I4" s="37"/>
    </row>
    <row r="5" spans="1:10" ht="15.75" x14ac:dyDescent="0.25">
      <c r="A5"/>
      <c r="C5" s="32" t="s">
        <v>7</v>
      </c>
      <c r="D5" s="8"/>
      <c r="E5" s="32" t="s">
        <v>110</v>
      </c>
      <c r="F5" s="2"/>
      <c r="G5" s="38" t="s">
        <v>7</v>
      </c>
      <c r="H5" s="2"/>
      <c r="I5" s="38" t="s">
        <v>110</v>
      </c>
    </row>
    <row r="6" spans="1:10" x14ac:dyDescent="0.2">
      <c r="A6" s="5"/>
      <c r="C6" s="32" t="s">
        <v>10</v>
      </c>
      <c r="D6" s="8"/>
      <c r="E6" s="32" t="s">
        <v>7</v>
      </c>
      <c r="F6" s="6"/>
      <c r="G6" s="38" t="s">
        <v>10</v>
      </c>
      <c r="H6" s="6"/>
      <c r="I6" s="38" t="s">
        <v>111</v>
      </c>
    </row>
    <row r="7" spans="1:10" x14ac:dyDescent="0.2">
      <c r="A7" s="9"/>
      <c r="C7" s="32" t="s">
        <v>15</v>
      </c>
      <c r="D7" s="8"/>
      <c r="E7" s="32" t="s">
        <v>10</v>
      </c>
      <c r="F7" s="6"/>
      <c r="G7" s="38" t="s">
        <v>15</v>
      </c>
      <c r="H7" s="6"/>
      <c r="I7" s="38" t="s">
        <v>15</v>
      </c>
    </row>
    <row r="8" spans="1:10" x14ac:dyDescent="0.2">
      <c r="A8" s="9"/>
      <c r="C8" s="32" t="s">
        <v>112</v>
      </c>
      <c r="D8" s="8"/>
      <c r="E8" s="32" t="s">
        <v>116</v>
      </c>
      <c r="F8" s="6"/>
      <c r="G8" s="38" t="s">
        <v>113</v>
      </c>
      <c r="H8" s="6"/>
      <c r="I8" s="38" t="s">
        <v>113</v>
      </c>
    </row>
    <row r="9" spans="1:10" ht="15.75" thickBot="1" x14ac:dyDescent="0.25">
      <c r="A9" s="10" t="s">
        <v>1</v>
      </c>
      <c r="B9" s="10"/>
      <c r="C9" s="33" t="s">
        <v>114</v>
      </c>
      <c r="D9" s="12"/>
      <c r="E9" s="33" t="s">
        <v>117</v>
      </c>
      <c r="F9" s="11"/>
      <c r="G9" s="39" t="s">
        <v>115</v>
      </c>
      <c r="H9" s="11"/>
      <c r="I9" s="39" t="s">
        <v>115</v>
      </c>
      <c r="J9" t="s">
        <v>118</v>
      </c>
    </row>
    <row r="10" spans="1:10" x14ac:dyDescent="0.2">
      <c r="A10" s="9" t="s">
        <v>23</v>
      </c>
      <c r="C10" s="34">
        <f>'Retirement Alloc'!U9</f>
        <v>930938</v>
      </c>
      <c r="D10" s="7"/>
      <c r="E10" s="36">
        <f>'MCVC Retirement Alloc '!S9</f>
        <v>0</v>
      </c>
      <c r="F10" s="6"/>
      <c r="G10" s="40">
        <f>ROUND((C10/C$65)*($G$70*$C$70),0)+J10</f>
        <v>-140445</v>
      </c>
      <c r="H10" s="6"/>
      <c r="I10" s="42">
        <f>ROUND((E10/E$65)*($G$70*$E$70),0)</f>
        <v>0</v>
      </c>
    </row>
    <row r="11" spans="1:10" x14ac:dyDescent="0.2">
      <c r="A11" s="9" t="s">
        <v>24</v>
      </c>
      <c r="C11" s="34">
        <f>'Retirement Alloc'!U10</f>
        <v>8939847</v>
      </c>
      <c r="D11" s="7"/>
      <c r="E11" s="36">
        <f>'MCVC Retirement Alloc '!S10</f>
        <v>123506</v>
      </c>
      <c r="F11" s="6"/>
      <c r="G11" s="40">
        <f>ROUND((C11/C$65)*($G$70*$C$70),0)+J11</f>
        <v>-1348706</v>
      </c>
      <c r="H11" s="6"/>
      <c r="I11" s="42">
        <f t="shared" ref="I11:I64" si="0">ROUND((E11/E$65)*($G$70*$E$70),0)</f>
        <v>-18799</v>
      </c>
      <c r="J11">
        <v>-1</v>
      </c>
    </row>
    <row r="12" spans="1:10" x14ac:dyDescent="0.2">
      <c r="A12" s="9" t="s">
        <v>25</v>
      </c>
      <c r="C12" s="34">
        <f>'Retirement Alloc'!U11</f>
        <v>1458116</v>
      </c>
      <c r="D12" s="7"/>
      <c r="E12" s="36">
        <f>'MCVC Retirement Alloc '!S11</f>
        <v>0</v>
      </c>
      <c r="F12" s="6"/>
      <c r="G12" s="40">
        <f>ROUND((C12/C$65)*($G$70*$C$70),0)+J12</f>
        <v>-219978</v>
      </c>
      <c r="H12" s="6"/>
      <c r="I12" s="42">
        <f t="shared" si="0"/>
        <v>0</v>
      </c>
    </row>
    <row r="13" spans="1:10" x14ac:dyDescent="0.2">
      <c r="A13" s="9" t="s">
        <v>26</v>
      </c>
      <c r="C13" s="34">
        <f>'Retirement Alloc'!U12</f>
        <v>730260</v>
      </c>
      <c r="D13" s="7"/>
      <c r="E13" s="36">
        <f>'MCVC Retirement Alloc '!S12</f>
        <v>0</v>
      </c>
      <c r="F13" s="6"/>
      <c r="G13" s="40">
        <f t="shared" ref="G13:G29" si="1">ROUND((C13/C$65)*($G$70*$C$70),0)+J13</f>
        <v>-110170</v>
      </c>
      <c r="H13" s="6"/>
      <c r="I13" s="42">
        <f t="shared" si="0"/>
        <v>0</v>
      </c>
    </row>
    <row r="14" spans="1:10" x14ac:dyDescent="0.2">
      <c r="A14" s="9" t="s">
        <v>27</v>
      </c>
      <c r="C14" s="34">
        <f>'Retirement Alloc'!U13</f>
        <v>1031239</v>
      </c>
      <c r="D14" s="7"/>
      <c r="E14" s="36">
        <f>'MCVC Retirement Alloc '!S13</f>
        <v>0</v>
      </c>
      <c r="F14" s="6"/>
      <c r="G14" s="40">
        <f t="shared" si="1"/>
        <v>-155577</v>
      </c>
      <c r="H14" s="6"/>
      <c r="I14" s="42">
        <f t="shared" si="0"/>
        <v>0</v>
      </c>
    </row>
    <row r="15" spans="1:10" x14ac:dyDescent="0.2">
      <c r="A15" s="9" t="s">
        <v>28</v>
      </c>
      <c r="C15" s="34">
        <f>'Retirement Alloc'!U14</f>
        <v>5261352</v>
      </c>
      <c r="D15" s="7"/>
      <c r="E15" s="36">
        <f>'MCVC Retirement Alloc '!S14</f>
        <v>0</v>
      </c>
      <c r="F15" s="6"/>
      <c r="G15" s="40">
        <f t="shared" si="1"/>
        <v>-793751</v>
      </c>
      <c r="H15" s="6"/>
      <c r="I15" s="42">
        <f t="shared" si="0"/>
        <v>0</v>
      </c>
    </row>
    <row r="16" spans="1:10" x14ac:dyDescent="0.2">
      <c r="A16" s="9" t="s">
        <v>29</v>
      </c>
      <c r="C16" s="34">
        <f>'Retirement Alloc'!U15</f>
        <v>460678</v>
      </c>
      <c r="D16" s="7"/>
      <c r="E16" s="36">
        <f>'MCVC Retirement Alloc '!S15</f>
        <v>57394</v>
      </c>
      <c r="F16" s="6"/>
      <c r="G16" s="40">
        <f t="shared" si="1"/>
        <v>-69500</v>
      </c>
      <c r="H16" s="6"/>
      <c r="I16" s="42">
        <f t="shared" si="0"/>
        <v>-8736</v>
      </c>
    </row>
    <row r="17" spans="1:14" x14ac:dyDescent="0.2">
      <c r="A17" s="9" t="s">
        <v>30</v>
      </c>
      <c r="C17" s="34">
        <f>'Retirement Alloc'!U16</f>
        <v>646495</v>
      </c>
      <c r="D17" s="7"/>
      <c r="E17" s="36">
        <f>'MCVC Retirement Alloc '!S16</f>
        <v>0</v>
      </c>
      <c r="F17" s="6"/>
      <c r="G17" s="40">
        <f t="shared" si="1"/>
        <v>-97533</v>
      </c>
      <c r="H17" s="6"/>
      <c r="I17" s="42">
        <f t="shared" si="0"/>
        <v>0</v>
      </c>
    </row>
    <row r="18" spans="1:14" x14ac:dyDescent="0.2">
      <c r="A18" s="9" t="s">
        <v>31</v>
      </c>
      <c r="C18" s="34">
        <f>'Retirement Alloc'!U17</f>
        <v>649369</v>
      </c>
      <c r="D18" s="7"/>
      <c r="E18" s="36">
        <f>'MCVC Retirement Alloc '!S17</f>
        <v>0</v>
      </c>
      <c r="F18" s="6"/>
      <c r="G18" s="40">
        <f t="shared" si="1"/>
        <v>-97967</v>
      </c>
      <c r="H18" s="6"/>
      <c r="I18" s="42">
        <f t="shared" si="0"/>
        <v>0</v>
      </c>
    </row>
    <row r="19" spans="1:14" x14ac:dyDescent="0.2">
      <c r="A19" s="9" t="s">
        <v>32</v>
      </c>
      <c r="C19" s="34">
        <f>'Retirement Alloc'!U18</f>
        <v>2446858</v>
      </c>
      <c r="D19" s="7"/>
      <c r="E19" s="36">
        <f>'MCVC Retirement Alloc '!S18</f>
        <v>0</v>
      </c>
      <c r="F19" s="6"/>
      <c r="G19" s="40">
        <f t="shared" si="1"/>
        <v>-369144</v>
      </c>
      <c r="H19" s="6"/>
      <c r="I19" s="42">
        <f t="shared" si="0"/>
        <v>0</v>
      </c>
    </row>
    <row r="20" spans="1:14" x14ac:dyDescent="0.2">
      <c r="A20" s="9" t="s">
        <v>33</v>
      </c>
      <c r="C20" s="34">
        <f>'Retirement Alloc'!U19</f>
        <v>515852</v>
      </c>
      <c r="D20" s="7"/>
      <c r="E20" s="36">
        <f>'MCVC Retirement Alloc '!S19</f>
        <v>0</v>
      </c>
      <c r="F20" s="6"/>
      <c r="G20" s="40">
        <f t="shared" si="1"/>
        <v>-77824</v>
      </c>
      <c r="H20" s="6"/>
      <c r="I20" s="42">
        <f t="shared" si="0"/>
        <v>0</v>
      </c>
    </row>
    <row r="21" spans="1:14" x14ac:dyDescent="0.2">
      <c r="A21" s="9" t="s">
        <v>34</v>
      </c>
      <c r="C21" s="34">
        <f>'Retirement Alloc'!U20</f>
        <v>756991</v>
      </c>
      <c r="D21" s="7"/>
      <c r="E21" s="36">
        <f>'MCVC Retirement Alloc '!S20</f>
        <v>56472</v>
      </c>
      <c r="F21" s="6"/>
      <c r="G21" s="40">
        <f t="shared" si="1"/>
        <v>-114203</v>
      </c>
      <c r="H21" s="6"/>
      <c r="I21" s="42">
        <f t="shared" si="0"/>
        <v>-8595</v>
      </c>
    </row>
    <row r="22" spans="1:14" x14ac:dyDescent="0.2">
      <c r="A22" s="9" t="s">
        <v>35</v>
      </c>
      <c r="C22" s="34">
        <f>'Retirement Alloc'!U21</f>
        <v>2043919</v>
      </c>
      <c r="D22" s="7"/>
      <c r="E22" s="36">
        <f>'MCVC Retirement Alloc '!S21</f>
        <v>0</v>
      </c>
      <c r="F22" s="6"/>
      <c r="G22" s="40">
        <f t="shared" si="1"/>
        <v>-308355</v>
      </c>
      <c r="H22" s="6"/>
      <c r="I22" s="42">
        <f t="shared" si="0"/>
        <v>0</v>
      </c>
    </row>
    <row r="23" spans="1:14" x14ac:dyDescent="0.2">
      <c r="A23" s="9" t="s">
        <v>36</v>
      </c>
      <c r="C23" s="34">
        <f>'Retirement Alloc'!U22</f>
        <v>1258874</v>
      </c>
      <c r="D23" s="7"/>
      <c r="E23" s="36">
        <f>'MCVC Retirement Alloc '!S22</f>
        <v>0</v>
      </c>
      <c r="F23" s="6"/>
      <c r="G23" s="40">
        <f t="shared" si="1"/>
        <v>-189919</v>
      </c>
      <c r="H23" s="6"/>
      <c r="I23" s="42">
        <f t="shared" si="0"/>
        <v>0</v>
      </c>
    </row>
    <row r="24" spans="1:14" x14ac:dyDescent="0.2">
      <c r="A24" s="9" t="s">
        <v>37</v>
      </c>
      <c r="C24" s="34">
        <f>'Retirement Alloc'!U23</f>
        <v>1532427</v>
      </c>
      <c r="D24" s="7"/>
      <c r="E24" s="36">
        <f>'MCVC Retirement Alloc '!S23</f>
        <v>0</v>
      </c>
      <c r="F24" s="6"/>
      <c r="G24" s="40">
        <f t="shared" si="1"/>
        <v>-231189</v>
      </c>
      <c r="H24" s="6"/>
      <c r="I24" s="42">
        <f t="shared" si="0"/>
        <v>0</v>
      </c>
    </row>
    <row r="25" spans="1:14" x14ac:dyDescent="0.2">
      <c r="A25" s="9" t="s">
        <v>38</v>
      </c>
      <c r="C25" s="34">
        <f>'Retirement Alloc'!U24</f>
        <v>998571</v>
      </c>
      <c r="D25" s="7"/>
      <c r="E25" s="36">
        <f>'MCVC Retirement Alloc '!S24</f>
        <v>0</v>
      </c>
      <c r="F25" s="6"/>
      <c r="G25" s="40">
        <f t="shared" si="1"/>
        <v>-150649</v>
      </c>
      <c r="H25" s="6"/>
      <c r="I25" s="42">
        <f t="shared" si="0"/>
        <v>0</v>
      </c>
    </row>
    <row r="26" spans="1:14" x14ac:dyDescent="0.2">
      <c r="A26" s="9" t="s">
        <v>39</v>
      </c>
      <c r="C26" s="34">
        <f>'Retirement Alloc'!U25</f>
        <v>4312643</v>
      </c>
      <c r="D26" s="7"/>
      <c r="E26" s="36">
        <f>'MCVC Retirement Alloc '!S25</f>
        <v>100953</v>
      </c>
      <c r="F26" s="6"/>
      <c r="G26" s="40">
        <f t="shared" si="1"/>
        <v>-650624</v>
      </c>
      <c r="H26" s="6"/>
      <c r="I26" s="42">
        <f t="shared" si="0"/>
        <v>-15366</v>
      </c>
    </row>
    <row r="27" spans="1:14" x14ac:dyDescent="0.2">
      <c r="A27" s="9" t="s">
        <v>40</v>
      </c>
      <c r="C27" s="34">
        <f>'Retirement Alloc'!U26</f>
        <v>1798504</v>
      </c>
      <c r="D27" s="7"/>
      <c r="E27" s="36">
        <f>'MCVC Retirement Alloc '!S26</f>
        <v>89514</v>
      </c>
      <c r="F27" s="6"/>
      <c r="G27" s="40">
        <f t="shared" si="1"/>
        <v>-271330</v>
      </c>
      <c r="H27" s="6"/>
      <c r="I27" s="42">
        <f t="shared" si="0"/>
        <v>-13625</v>
      </c>
    </row>
    <row r="28" spans="1:14" x14ac:dyDescent="0.2">
      <c r="A28" s="9" t="s">
        <v>41</v>
      </c>
      <c r="C28" s="34">
        <f>'Retirement Alloc'!U27</f>
        <v>3860971</v>
      </c>
      <c r="D28" s="7"/>
      <c r="E28" s="36">
        <f>'MCVC Retirement Alloc '!S27</f>
        <v>0</v>
      </c>
      <c r="F28" s="6"/>
      <c r="G28" s="40">
        <f t="shared" si="1"/>
        <v>-582483</v>
      </c>
      <c r="H28" s="6"/>
      <c r="I28" s="42">
        <f t="shared" si="0"/>
        <v>0</v>
      </c>
    </row>
    <row r="29" spans="1:14" x14ac:dyDescent="0.2">
      <c r="A29" s="9" t="s">
        <v>42</v>
      </c>
      <c r="C29" s="34">
        <f>'Retirement Alloc'!U28</f>
        <v>10985160</v>
      </c>
      <c r="D29" s="7"/>
      <c r="E29" s="36">
        <f>'MCVC Retirement Alloc '!S28</f>
        <v>0</v>
      </c>
      <c r="F29" s="6"/>
      <c r="G29" s="40">
        <f t="shared" si="1"/>
        <v>-1657270</v>
      </c>
      <c r="H29" s="6"/>
      <c r="I29" s="42">
        <f t="shared" si="0"/>
        <v>0</v>
      </c>
    </row>
    <row r="30" spans="1:14" x14ac:dyDescent="0.2">
      <c r="A30" s="9" t="s">
        <v>43</v>
      </c>
      <c r="C30" s="34">
        <f>'Retirement Alloc'!U29</f>
        <v>1001139</v>
      </c>
      <c r="D30" s="7"/>
      <c r="E30" s="36">
        <f>'MCVC Retirement Alloc '!S29</f>
        <v>0</v>
      </c>
      <c r="F30" s="6"/>
      <c r="G30" s="40">
        <f>ROUND((C30/C$65)*($G$70*$C$70),0)+J30</f>
        <v>-151036</v>
      </c>
      <c r="H30" s="6"/>
      <c r="I30" s="42">
        <f t="shared" si="0"/>
        <v>0</v>
      </c>
    </row>
    <row r="31" spans="1:14" x14ac:dyDescent="0.2">
      <c r="A31" s="9" t="s">
        <v>44</v>
      </c>
      <c r="C31" s="34">
        <f>'Retirement Alloc'!U30</f>
        <v>1239369</v>
      </c>
      <c r="D31" s="7"/>
      <c r="E31" s="36">
        <f>'MCVC Retirement Alloc '!S30</f>
        <v>0</v>
      </c>
      <c r="F31" s="6"/>
      <c r="G31" s="40">
        <f t="shared" ref="G31:G64" si="2">ROUND((C31/C$65)*($G$70*$C$70),0)+J31</f>
        <v>-186977</v>
      </c>
      <c r="H31" s="6"/>
      <c r="I31" s="42">
        <f t="shared" si="0"/>
        <v>0</v>
      </c>
    </row>
    <row r="32" spans="1:14" x14ac:dyDescent="0.2">
      <c r="A32" s="9" t="s">
        <v>45</v>
      </c>
      <c r="C32" s="34">
        <f>'Retirement Alloc'!U31</f>
        <v>2142858</v>
      </c>
      <c r="D32" s="7"/>
      <c r="E32" s="36">
        <f>'MCVC Retirement Alloc '!S31</f>
        <v>0</v>
      </c>
      <c r="F32" s="6"/>
      <c r="G32" s="40">
        <f t="shared" si="2"/>
        <v>-323281</v>
      </c>
      <c r="H32" s="6"/>
      <c r="I32" s="42">
        <f t="shared" si="0"/>
        <v>0</v>
      </c>
      <c r="N32" s="43"/>
    </row>
    <row r="33" spans="1:9" x14ac:dyDescent="0.2">
      <c r="A33" s="9" t="s">
        <v>46</v>
      </c>
      <c r="C33" s="34">
        <f>'Retirement Alloc'!U32</f>
        <v>3335244</v>
      </c>
      <c r="D33" s="7"/>
      <c r="E33" s="36">
        <f>'MCVC Retirement Alloc '!S32</f>
        <v>0</v>
      </c>
      <c r="F33" s="6"/>
      <c r="G33" s="40">
        <f t="shared" si="2"/>
        <v>-503170</v>
      </c>
      <c r="H33" s="6"/>
      <c r="I33" s="42">
        <f t="shared" si="0"/>
        <v>0</v>
      </c>
    </row>
    <row r="34" spans="1:9" x14ac:dyDescent="0.2">
      <c r="A34" s="9" t="s">
        <v>47</v>
      </c>
      <c r="C34" s="34">
        <f>'Retirement Alloc'!U33</f>
        <v>1920889</v>
      </c>
      <c r="D34" s="7"/>
      <c r="E34" s="36">
        <f>'MCVC Retirement Alloc '!S33</f>
        <v>0</v>
      </c>
      <c r="F34" s="6"/>
      <c r="G34" s="40">
        <f t="shared" si="2"/>
        <v>-289794</v>
      </c>
      <c r="H34" s="6"/>
      <c r="I34" s="42">
        <f t="shared" si="0"/>
        <v>0</v>
      </c>
    </row>
    <row r="35" spans="1:9" x14ac:dyDescent="0.2">
      <c r="A35" s="9" t="s">
        <v>48</v>
      </c>
      <c r="C35" s="34">
        <f>'Retirement Alloc'!U34</f>
        <v>1634472</v>
      </c>
      <c r="D35" s="7"/>
      <c r="E35" s="36">
        <f>'MCVC Retirement Alloc '!S34</f>
        <v>0</v>
      </c>
      <c r="F35" s="6"/>
      <c r="G35" s="40">
        <f t="shared" si="2"/>
        <v>-246584</v>
      </c>
      <c r="H35" s="6"/>
      <c r="I35" s="42">
        <f t="shared" si="0"/>
        <v>0</v>
      </c>
    </row>
    <row r="36" spans="1:9" x14ac:dyDescent="0.2">
      <c r="A36" s="9" t="s">
        <v>55</v>
      </c>
      <c r="C36" s="34">
        <f>'Retirement Alloc'!U35</f>
        <v>1117065</v>
      </c>
      <c r="D36" s="7"/>
      <c r="E36" s="36">
        <f>'MCVC Retirement Alloc '!S35</f>
        <v>0</v>
      </c>
      <c r="F36" s="6"/>
      <c r="G36" s="40">
        <f t="shared" si="2"/>
        <v>-168525</v>
      </c>
      <c r="H36" s="6"/>
      <c r="I36" s="42">
        <f t="shared" si="0"/>
        <v>0</v>
      </c>
    </row>
    <row r="37" spans="1:9" x14ac:dyDescent="0.2">
      <c r="A37" s="9" t="s">
        <v>49</v>
      </c>
      <c r="C37" s="34">
        <f>'Retirement Alloc'!U36</f>
        <v>3809785</v>
      </c>
      <c r="D37" s="7"/>
      <c r="E37" s="36">
        <f>'MCVC Retirement Alloc '!S36</f>
        <v>0</v>
      </c>
      <c r="F37" s="6"/>
      <c r="G37" s="40">
        <f t="shared" si="2"/>
        <v>-574761</v>
      </c>
      <c r="H37" s="6"/>
      <c r="I37" s="42">
        <f t="shared" si="0"/>
        <v>0</v>
      </c>
    </row>
    <row r="38" spans="1:9" x14ac:dyDescent="0.2">
      <c r="A38" s="9" t="s">
        <v>50</v>
      </c>
      <c r="C38" s="34">
        <f>'Retirement Alloc'!U37</f>
        <v>1778253</v>
      </c>
      <c r="D38" s="7"/>
      <c r="E38" s="36">
        <f>'MCVC Retirement Alloc '!S37</f>
        <v>0</v>
      </c>
      <c r="F38" s="6"/>
      <c r="G38" s="40">
        <f t="shared" si="2"/>
        <v>-268275</v>
      </c>
      <c r="H38" s="6"/>
      <c r="I38" s="42">
        <f t="shared" si="0"/>
        <v>0</v>
      </c>
    </row>
    <row r="39" spans="1:9" x14ac:dyDescent="0.2">
      <c r="A39" s="9" t="s">
        <v>51</v>
      </c>
      <c r="C39" s="34">
        <f>'Retirement Alloc'!U38</f>
        <v>1603883</v>
      </c>
      <c r="D39" s="7"/>
      <c r="E39" s="36">
        <f>'MCVC Retirement Alloc '!S38</f>
        <v>0</v>
      </c>
      <c r="F39" s="6"/>
      <c r="G39" s="40">
        <f t="shared" si="2"/>
        <v>-241969</v>
      </c>
      <c r="H39" s="6"/>
      <c r="I39" s="42">
        <f t="shared" si="0"/>
        <v>0</v>
      </c>
    </row>
    <row r="40" spans="1:9" x14ac:dyDescent="0.2">
      <c r="A40" s="9" t="s">
        <v>52</v>
      </c>
      <c r="C40" s="34">
        <f>'Retirement Alloc'!U39</f>
        <v>5304106</v>
      </c>
      <c r="D40" s="7"/>
      <c r="E40" s="36">
        <f>'MCVC Retirement Alloc '!S39</f>
        <v>0</v>
      </c>
      <c r="F40" s="6"/>
      <c r="G40" s="40">
        <f t="shared" si="2"/>
        <v>-800201</v>
      </c>
      <c r="H40" s="6"/>
      <c r="I40" s="42">
        <f t="shared" si="0"/>
        <v>0</v>
      </c>
    </row>
    <row r="41" spans="1:9" x14ac:dyDescent="0.2">
      <c r="A41" s="9" t="s">
        <v>53</v>
      </c>
      <c r="C41" s="34">
        <f>'Retirement Alloc'!U40</f>
        <v>745918</v>
      </c>
      <c r="D41" s="7"/>
      <c r="E41" s="36">
        <f>'MCVC Retirement Alloc '!S40</f>
        <v>0</v>
      </c>
      <c r="F41" s="6"/>
      <c r="G41" s="40">
        <f t="shared" si="2"/>
        <v>-112532</v>
      </c>
      <c r="H41" s="6"/>
      <c r="I41" s="42">
        <f t="shared" si="0"/>
        <v>0</v>
      </c>
    </row>
    <row r="42" spans="1:9" x14ac:dyDescent="0.2">
      <c r="A42" s="9" t="s">
        <v>54</v>
      </c>
      <c r="C42" s="34">
        <f>'Retirement Alloc'!U41</f>
        <v>962457</v>
      </c>
      <c r="D42" s="7"/>
      <c r="E42" s="36">
        <f>'MCVC Retirement Alloc '!S41</f>
        <v>0</v>
      </c>
      <c r="F42" s="6"/>
      <c r="G42" s="40">
        <f t="shared" si="2"/>
        <v>-145201</v>
      </c>
      <c r="H42" s="6"/>
      <c r="I42" s="42">
        <f t="shared" si="0"/>
        <v>0</v>
      </c>
    </row>
    <row r="43" spans="1:9" x14ac:dyDescent="0.2">
      <c r="A43" s="9" t="s">
        <v>56</v>
      </c>
      <c r="C43" s="34">
        <f>'Retirement Alloc'!U42</f>
        <v>1459849</v>
      </c>
      <c r="D43" s="7"/>
      <c r="E43" s="36">
        <f>'MCVC Retirement Alloc '!S42</f>
        <v>0</v>
      </c>
      <c r="F43" s="6"/>
      <c r="G43" s="40">
        <f t="shared" si="2"/>
        <v>-220239</v>
      </c>
      <c r="H43" s="6"/>
      <c r="I43" s="42">
        <f t="shared" si="0"/>
        <v>0</v>
      </c>
    </row>
    <row r="44" spans="1:9" x14ac:dyDescent="0.2">
      <c r="A44" s="9" t="s">
        <v>57</v>
      </c>
      <c r="C44" s="34">
        <f>'Retirement Alloc'!U43</f>
        <v>2199554</v>
      </c>
      <c r="D44" s="7"/>
      <c r="E44" s="36">
        <f>'MCVC Retirement Alloc '!S43</f>
        <v>0</v>
      </c>
      <c r="F44" s="6"/>
      <c r="G44" s="40">
        <f t="shared" si="2"/>
        <v>-331834</v>
      </c>
      <c r="H44" s="6"/>
      <c r="I44" s="42">
        <f t="shared" si="0"/>
        <v>0</v>
      </c>
    </row>
    <row r="45" spans="1:9" x14ac:dyDescent="0.2">
      <c r="A45" s="9" t="s">
        <v>58</v>
      </c>
      <c r="C45" s="34">
        <f>'Retirement Alloc'!U44</f>
        <v>644017</v>
      </c>
      <c r="D45" s="7"/>
      <c r="E45" s="36">
        <f>'MCVC Retirement Alloc '!S44</f>
        <v>0</v>
      </c>
      <c r="F45" s="6"/>
      <c r="G45" s="40">
        <f t="shared" si="2"/>
        <v>-97159</v>
      </c>
      <c r="H45" s="6"/>
      <c r="I45" s="42">
        <f t="shared" si="0"/>
        <v>0</v>
      </c>
    </row>
    <row r="46" spans="1:9" x14ac:dyDescent="0.2">
      <c r="A46" s="9" t="s">
        <v>59</v>
      </c>
      <c r="C46" s="34">
        <f>'Retirement Alloc'!U45</f>
        <v>539099</v>
      </c>
      <c r="D46" s="7"/>
      <c r="E46" s="36">
        <f>'MCVC Retirement Alloc '!S45</f>
        <v>60913</v>
      </c>
      <c r="F46" s="6"/>
      <c r="G46" s="40">
        <f>ROUND((C46/C$65)*($G$70*$C$70),0)+J46</f>
        <v>-81331</v>
      </c>
      <c r="H46" s="6"/>
      <c r="I46" s="42">
        <f t="shared" si="0"/>
        <v>-9271</v>
      </c>
    </row>
    <row r="47" spans="1:9" x14ac:dyDescent="0.2">
      <c r="A47" s="9" t="s">
        <v>60</v>
      </c>
      <c r="C47" s="34">
        <f>'Retirement Alloc'!U46</f>
        <v>668124</v>
      </c>
      <c r="D47" s="7"/>
      <c r="E47" s="36">
        <f>'MCVC Retirement Alloc '!S46</f>
        <v>0</v>
      </c>
      <c r="F47" s="6"/>
      <c r="G47" s="40">
        <f t="shared" si="2"/>
        <v>-100796</v>
      </c>
      <c r="H47" s="6"/>
      <c r="I47" s="42">
        <f t="shared" si="0"/>
        <v>0</v>
      </c>
    </row>
    <row r="48" spans="1:9" x14ac:dyDescent="0.2">
      <c r="A48" s="9" t="s">
        <v>61</v>
      </c>
      <c r="C48" s="34">
        <f>'Retirement Alloc'!U47</f>
        <v>1776987</v>
      </c>
      <c r="D48" s="7"/>
      <c r="E48" s="36">
        <f>'MCVC Retirement Alloc '!S47</f>
        <v>0</v>
      </c>
      <c r="F48" s="6"/>
      <c r="G48" s="40">
        <f t="shared" si="2"/>
        <v>-268084</v>
      </c>
      <c r="H48" s="6"/>
      <c r="I48" s="42">
        <f t="shared" si="0"/>
        <v>0</v>
      </c>
    </row>
    <row r="49" spans="1:9" x14ac:dyDescent="0.2">
      <c r="A49" s="9" t="s">
        <v>62</v>
      </c>
      <c r="C49" s="34">
        <f>'Retirement Alloc'!U48</f>
        <v>3993470</v>
      </c>
      <c r="D49" s="7"/>
      <c r="E49" s="36">
        <f>'MCVC Retirement Alloc '!S48</f>
        <v>0</v>
      </c>
      <c r="F49" s="6"/>
      <c r="G49" s="40">
        <f t="shared" si="2"/>
        <v>-602472</v>
      </c>
      <c r="H49" s="6"/>
      <c r="I49" s="42">
        <f t="shared" si="0"/>
        <v>0</v>
      </c>
    </row>
    <row r="50" spans="1:9" x14ac:dyDescent="0.2">
      <c r="A50" s="9" t="s">
        <v>63</v>
      </c>
      <c r="C50" s="34">
        <f>'Retirement Alloc'!U49</f>
        <v>4761413</v>
      </c>
      <c r="D50" s="7"/>
      <c r="E50" s="36">
        <f>'MCVC Retirement Alloc '!S49</f>
        <v>0</v>
      </c>
      <c r="F50" s="6"/>
      <c r="G50" s="40">
        <f t="shared" si="2"/>
        <v>-718328</v>
      </c>
      <c r="H50" s="6"/>
      <c r="I50" s="42">
        <f t="shared" si="0"/>
        <v>0</v>
      </c>
    </row>
    <row r="51" spans="1:9" x14ac:dyDescent="0.2">
      <c r="A51" s="9" t="s">
        <v>64</v>
      </c>
      <c r="C51" s="34">
        <f>'Retirement Alloc'!U50</f>
        <v>1659663</v>
      </c>
      <c r="D51" s="7"/>
      <c r="E51" s="36">
        <f>'MCVC Retirement Alloc '!S50</f>
        <v>0</v>
      </c>
      <c r="F51" s="6"/>
      <c r="G51" s="40">
        <f t="shared" si="2"/>
        <v>-250384</v>
      </c>
      <c r="H51" s="6"/>
      <c r="I51" s="42">
        <f t="shared" si="0"/>
        <v>0</v>
      </c>
    </row>
    <row r="52" spans="1:9" x14ac:dyDescent="0.2">
      <c r="A52" s="9" t="s">
        <v>65</v>
      </c>
      <c r="C52" s="34">
        <f>'Retirement Alloc'!U51</f>
        <v>607978</v>
      </c>
      <c r="D52" s="7"/>
      <c r="E52" s="36">
        <f>'MCVC Retirement Alloc '!S51</f>
        <v>0</v>
      </c>
      <c r="F52" s="6"/>
      <c r="G52" s="40">
        <f t="shared" si="2"/>
        <v>-91722</v>
      </c>
      <c r="H52" s="6"/>
      <c r="I52" s="42">
        <f t="shared" si="0"/>
        <v>0</v>
      </c>
    </row>
    <row r="53" spans="1:9" x14ac:dyDescent="0.2">
      <c r="A53" s="9" t="s">
        <v>66</v>
      </c>
      <c r="C53" s="34">
        <f>'Retirement Alloc'!U52</f>
        <v>715354</v>
      </c>
      <c r="D53" s="7"/>
      <c r="E53" s="36">
        <f>'MCVC Retirement Alloc '!S52</f>
        <v>0</v>
      </c>
      <c r="F53" s="6"/>
      <c r="G53" s="40">
        <f t="shared" si="2"/>
        <v>-107921</v>
      </c>
      <c r="H53" s="6"/>
      <c r="I53" s="42">
        <f t="shared" si="0"/>
        <v>0</v>
      </c>
    </row>
    <row r="54" spans="1:9" x14ac:dyDescent="0.2">
      <c r="A54" s="9" t="s">
        <v>67</v>
      </c>
      <c r="C54" s="34">
        <f>'Retirement Alloc'!U53</f>
        <v>611683</v>
      </c>
      <c r="D54" s="7"/>
      <c r="E54" s="36">
        <f>'MCVC Retirement Alloc '!S53</f>
        <v>0</v>
      </c>
      <c r="F54" s="6"/>
      <c r="G54" s="40">
        <f t="shared" si="2"/>
        <v>-92281</v>
      </c>
      <c r="H54" s="6"/>
      <c r="I54" s="42">
        <f t="shared" si="0"/>
        <v>0</v>
      </c>
    </row>
    <row r="55" spans="1:9" x14ac:dyDescent="0.2">
      <c r="A55" s="9" t="s">
        <v>68</v>
      </c>
      <c r="C55" s="34">
        <f>'Retirement Alloc'!U54</f>
        <v>953323</v>
      </c>
      <c r="D55" s="7"/>
      <c r="E55" s="36">
        <f>'MCVC Retirement Alloc '!S54</f>
        <v>0</v>
      </c>
      <c r="F55" s="6"/>
      <c r="G55" s="40">
        <f t="shared" si="2"/>
        <v>-143823</v>
      </c>
      <c r="H55" s="6"/>
      <c r="I55" s="42">
        <f t="shared" si="0"/>
        <v>0</v>
      </c>
    </row>
    <row r="56" spans="1:9" x14ac:dyDescent="0.2">
      <c r="A56" s="9" t="s">
        <v>69</v>
      </c>
      <c r="C56" s="34">
        <f>'Retirement Alloc'!U55</f>
        <v>563310</v>
      </c>
      <c r="D56" s="7"/>
      <c r="E56" s="36">
        <f>'MCVC Retirement Alloc '!S55</f>
        <v>0</v>
      </c>
      <c r="F56" s="6"/>
      <c r="G56" s="40">
        <f t="shared" si="2"/>
        <v>-84983</v>
      </c>
      <c r="H56" s="6"/>
      <c r="I56" s="42">
        <f t="shared" si="0"/>
        <v>0</v>
      </c>
    </row>
    <row r="57" spans="1:9" x14ac:dyDescent="0.2">
      <c r="A57" s="9" t="s">
        <v>70</v>
      </c>
      <c r="C57" s="34">
        <f>'Retirement Alloc'!U56</f>
        <v>591511</v>
      </c>
      <c r="D57" s="7"/>
      <c r="E57" s="36">
        <f>'MCVC Retirement Alloc '!S56</f>
        <v>0</v>
      </c>
      <c r="F57" s="6"/>
      <c r="G57" s="40">
        <f t="shared" si="2"/>
        <v>-89238</v>
      </c>
      <c r="H57" s="6"/>
      <c r="I57" s="42">
        <f t="shared" si="0"/>
        <v>0</v>
      </c>
    </row>
    <row r="58" spans="1:9" x14ac:dyDescent="0.2">
      <c r="A58" s="9" t="s">
        <v>71</v>
      </c>
      <c r="C58" s="34">
        <f>'Retirement Alloc'!U57</f>
        <v>1497236</v>
      </c>
      <c r="D58" s="7"/>
      <c r="E58" s="36">
        <f>'MCVC Retirement Alloc '!S57</f>
        <v>57577</v>
      </c>
      <c r="F58" s="6"/>
      <c r="G58" s="40">
        <f t="shared" si="2"/>
        <v>-225880</v>
      </c>
      <c r="H58" s="6"/>
      <c r="I58" s="42">
        <f>ROUND((E58/E$65)*($G$70*$E$70),0)</f>
        <v>-8764</v>
      </c>
    </row>
    <row r="59" spans="1:9" x14ac:dyDescent="0.2">
      <c r="A59" s="9" t="s">
        <v>72</v>
      </c>
      <c r="C59" s="34">
        <f>'Retirement Alloc'!U58</f>
        <v>2703701</v>
      </c>
      <c r="D59" s="7"/>
      <c r="E59" s="36">
        <f>'MCVC Retirement Alloc '!S58</f>
        <v>0</v>
      </c>
      <c r="F59" s="6"/>
      <c r="G59" s="40">
        <f t="shared" si="2"/>
        <v>-407892</v>
      </c>
      <c r="H59" s="6"/>
      <c r="I59" s="42">
        <f t="shared" si="0"/>
        <v>0</v>
      </c>
    </row>
    <row r="60" spans="1:9" x14ac:dyDescent="0.2">
      <c r="A60" s="9" t="s">
        <v>73</v>
      </c>
      <c r="C60" s="34">
        <f>'Retirement Alloc'!U59</f>
        <v>620576</v>
      </c>
      <c r="D60" s="7"/>
      <c r="E60" s="36">
        <f>'MCVC Retirement Alloc '!S59</f>
        <v>0</v>
      </c>
      <c r="F60" s="6"/>
      <c r="G60" s="40">
        <f t="shared" si="2"/>
        <v>-93623</v>
      </c>
      <c r="H60" s="6"/>
      <c r="I60" s="42">
        <f t="shared" si="0"/>
        <v>0</v>
      </c>
    </row>
    <row r="61" spans="1:9" x14ac:dyDescent="0.2">
      <c r="A61" s="9" t="s">
        <v>74</v>
      </c>
      <c r="C61" s="34">
        <f>'Retirement Alloc'!U60</f>
        <v>999346</v>
      </c>
      <c r="D61" s="7"/>
      <c r="E61" s="36">
        <f>'MCVC Retirement Alloc '!S60</f>
        <v>0</v>
      </c>
      <c r="F61" s="6"/>
      <c r="G61" s="40">
        <f t="shared" si="2"/>
        <v>-150766</v>
      </c>
      <c r="H61" s="6"/>
      <c r="I61" s="42">
        <f t="shared" si="0"/>
        <v>0</v>
      </c>
    </row>
    <row r="62" spans="1:9" x14ac:dyDescent="0.2">
      <c r="A62" s="9" t="s">
        <v>75</v>
      </c>
      <c r="C62" s="34">
        <f>'Retirement Alloc'!U61</f>
        <v>492417</v>
      </c>
      <c r="D62" s="7"/>
      <c r="E62" s="36">
        <f>'MCVC Retirement Alloc '!S61</f>
        <v>0</v>
      </c>
      <c r="F62" s="6"/>
      <c r="G62" s="40">
        <f>ROUND((C62/C$65)*($G$70*$C$70),0)+J62</f>
        <v>-74288</v>
      </c>
      <c r="H62" s="6"/>
      <c r="I62" s="42">
        <f t="shared" si="0"/>
        <v>0</v>
      </c>
    </row>
    <row r="63" spans="1:9" x14ac:dyDescent="0.2">
      <c r="A63" s="9" t="s">
        <v>76</v>
      </c>
      <c r="C63" s="34">
        <f>'Retirement Alloc'!U62</f>
        <v>5158190</v>
      </c>
      <c r="D63" s="7"/>
      <c r="E63" s="36">
        <f>'MCVC Retirement Alloc '!S62</f>
        <v>0</v>
      </c>
      <c r="F63" s="6"/>
      <c r="G63" s="40">
        <f>ROUND((C63/C$65)*($G$70*$C$70),0)+J63</f>
        <v>-778187</v>
      </c>
      <c r="H63" s="6"/>
      <c r="I63" s="42">
        <f t="shared" si="0"/>
        <v>0</v>
      </c>
    </row>
    <row r="64" spans="1:9" x14ac:dyDescent="0.2">
      <c r="A64" s="15" t="s">
        <v>77</v>
      </c>
      <c r="C64" s="34">
        <f>'Retirement Alloc'!U63</f>
        <v>1505857</v>
      </c>
      <c r="D64" s="7"/>
      <c r="E64" s="36">
        <f>'MCVC Retirement Alloc '!S63</f>
        <v>0</v>
      </c>
      <c r="F64" s="6"/>
      <c r="G64" s="40">
        <f t="shared" si="2"/>
        <v>-227180</v>
      </c>
      <c r="H64" s="6"/>
      <c r="I64" s="42">
        <f t="shared" si="0"/>
        <v>0</v>
      </c>
    </row>
    <row r="65" spans="1:9" ht="15.75" thickBot="1" x14ac:dyDescent="0.25">
      <c r="A65" s="16" t="s">
        <v>2</v>
      </c>
      <c r="B65" s="16"/>
      <c r="C65" s="35">
        <f>SUM(C10:C64)</f>
        <v>111937160</v>
      </c>
      <c r="D65" s="25"/>
      <c r="E65" s="35">
        <f>SUM(E10:E64)</f>
        <v>546329</v>
      </c>
      <c r="F65" s="26"/>
      <c r="G65" s="41">
        <f>SUM(G10:G64)</f>
        <v>-16887334</v>
      </c>
      <c r="H65" s="26"/>
      <c r="I65" s="41">
        <f>SUM(I10:I64)</f>
        <v>-83156</v>
      </c>
    </row>
    <row r="66" spans="1:9" ht="15.75" thickTop="1" x14ac:dyDescent="0.2">
      <c r="A66" s="6"/>
      <c r="C66" s="7"/>
      <c r="D66" s="7"/>
      <c r="E66" s="7"/>
      <c r="F66" s="6"/>
      <c r="G66" s="6"/>
      <c r="H66" s="6"/>
      <c r="I66" s="6"/>
    </row>
    <row r="67" spans="1:9" x14ac:dyDescent="0.2">
      <c r="A67"/>
      <c r="C67"/>
      <c r="D67"/>
      <c r="E67"/>
      <c r="F67"/>
      <c r="G67" s="6"/>
      <c r="H67" s="6"/>
      <c r="I67" s="30"/>
    </row>
    <row r="68" spans="1:9" x14ac:dyDescent="0.2">
      <c r="A68"/>
      <c r="C68" s="7"/>
      <c r="D68" s="7"/>
      <c r="E68" s="7"/>
      <c r="F68" s="6"/>
      <c r="G68" s="6"/>
      <c r="H68" s="6"/>
      <c r="I68" s="6"/>
    </row>
    <row r="69" spans="1:9" x14ac:dyDescent="0.2">
      <c r="A69" s="20" t="s">
        <v>86</v>
      </c>
      <c r="C69" s="7">
        <f>C65+E65</f>
        <v>112483489</v>
      </c>
      <c r="D69" s="7"/>
      <c r="E69" s="7"/>
      <c r="F69" s="6"/>
      <c r="G69" s="6"/>
      <c r="H69" s="6"/>
      <c r="I69" s="6"/>
    </row>
    <row r="70" spans="1:9" x14ac:dyDescent="0.2">
      <c r="A70" s="21">
        <f>'Retirement Alloc'!A66</f>
        <v>46029</v>
      </c>
      <c r="C70" s="27">
        <f>ROUND(C65/C69,4)</f>
        <v>0.99509999999999998</v>
      </c>
      <c r="D70" s="7"/>
      <c r="E70" s="27">
        <f>ROUND(E65/C69,4)</f>
        <v>4.8999999999999998E-3</v>
      </c>
      <c r="F70" s="6"/>
      <c r="G70" s="28">
        <f>G73-C65-E65</f>
        <v>-16970489</v>
      </c>
      <c r="H70" s="6"/>
      <c r="I70" s="28">
        <f>SUM(C65:I65)</f>
        <v>95512999</v>
      </c>
    </row>
    <row r="71" spans="1:9" x14ac:dyDescent="0.2">
      <c r="A71" s="22" t="str">
        <f>'Retirement Alloc'!A67</f>
        <v>Retirement - Budget - Final 25</v>
      </c>
      <c r="C71" s="7"/>
      <c r="D71" s="7"/>
      <c r="E71" s="7"/>
      <c r="F71" s="6"/>
      <c r="G71" s="6"/>
      <c r="H71" s="6"/>
      <c r="I71" s="6"/>
    </row>
    <row r="72" spans="1:9" x14ac:dyDescent="0.2">
      <c r="A72"/>
      <c r="C72" s="7"/>
      <c r="D72" s="7"/>
      <c r="E72" s="7"/>
      <c r="F72" s="6"/>
      <c r="G72" s="6"/>
      <c r="H72" s="6"/>
      <c r="I72" s="6"/>
    </row>
    <row r="73" spans="1:9" x14ac:dyDescent="0.2">
      <c r="A73"/>
      <c r="C73" s="7"/>
      <c r="D73" s="7"/>
      <c r="E73" s="7"/>
      <c r="F73" s="6"/>
      <c r="G73" s="28">
        <v>95513000</v>
      </c>
      <c r="H73" s="6" t="s">
        <v>120</v>
      </c>
    </row>
    <row r="74" spans="1:9" x14ac:dyDescent="0.2">
      <c r="A74"/>
      <c r="C74" s="7"/>
      <c r="D74" s="7"/>
      <c r="E74" s="7"/>
      <c r="F74" s="6"/>
      <c r="G74" s="6"/>
      <c r="H74" s="6"/>
      <c r="I74" s="6"/>
    </row>
    <row r="75" spans="1:9" x14ac:dyDescent="0.2">
      <c r="A75" s="6"/>
      <c r="C75" s="7"/>
      <c r="D75" s="7"/>
      <c r="E75" s="7"/>
      <c r="F75" s="6"/>
      <c r="G75" s="6"/>
      <c r="H75" s="6"/>
      <c r="I75" s="6"/>
    </row>
    <row r="76" spans="1:9" x14ac:dyDescent="0.2">
      <c r="A76" s="6"/>
      <c r="C76" s="7"/>
      <c r="D76" s="7"/>
      <c r="E76" s="7"/>
      <c r="F76" s="6"/>
      <c r="G76" s="6"/>
      <c r="H76" s="6"/>
      <c r="I76" s="6"/>
    </row>
    <row r="77" spans="1:9" x14ac:dyDescent="0.2">
      <c r="A77" s="6"/>
      <c r="C77" s="7"/>
      <c r="D77" s="7"/>
      <c r="E77" s="7"/>
      <c r="F77" s="6"/>
      <c r="G77" s="6"/>
      <c r="H77" s="6"/>
      <c r="I77" s="6"/>
    </row>
    <row r="78" spans="1:9" x14ac:dyDescent="0.2">
      <c r="A78" s="6"/>
      <c r="C78" s="7"/>
      <c r="D78" s="7"/>
      <c r="E78" s="7"/>
      <c r="F78" s="6"/>
      <c r="G78" s="6"/>
      <c r="H78" s="6"/>
      <c r="I78" s="6"/>
    </row>
    <row r="79" spans="1:9" x14ac:dyDescent="0.2">
      <c r="A79" s="6"/>
      <c r="C79" s="7"/>
      <c r="D79" s="7"/>
      <c r="E79" s="7"/>
      <c r="F79" s="6"/>
      <c r="G79" s="6"/>
      <c r="H79" s="6"/>
      <c r="I79" s="6"/>
    </row>
    <row r="80" spans="1:9" x14ac:dyDescent="0.2">
      <c r="C80" s="7"/>
      <c r="D80" s="7"/>
      <c r="E80" s="7"/>
      <c r="F80" s="6"/>
      <c r="G80" s="6"/>
      <c r="H80" s="6"/>
      <c r="I80" s="6"/>
    </row>
    <row r="81" spans="1:9" x14ac:dyDescent="0.2">
      <c r="A81"/>
      <c r="C81" s="7"/>
      <c r="D81" s="7"/>
      <c r="E81" s="7"/>
      <c r="F81" s="6"/>
      <c r="G81" s="6"/>
      <c r="H81" s="6"/>
      <c r="I81" s="6"/>
    </row>
    <row r="82" spans="1:9" x14ac:dyDescent="0.2">
      <c r="A82" s="6"/>
      <c r="C82" s="7"/>
      <c r="D82" s="7"/>
      <c r="E82" s="7"/>
      <c r="F82" s="6"/>
      <c r="G82" s="6"/>
      <c r="H82" s="6"/>
      <c r="I82" s="6"/>
    </row>
    <row r="83" spans="1:9" x14ac:dyDescent="0.2">
      <c r="A83" s="6"/>
      <c r="C83" s="7"/>
      <c r="D83" s="7"/>
      <c r="E83" s="7"/>
      <c r="F83" s="6"/>
      <c r="G83" s="6"/>
      <c r="H83" s="6"/>
      <c r="I83" s="6"/>
    </row>
    <row r="84" spans="1:9" x14ac:dyDescent="0.2">
      <c r="A84" s="6"/>
      <c r="C84" s="7"/>
      <c r="D84" s="7"/>
      <c r="E84" s="7"/>
      <c r="F84" s="6"/>
      <c r="G84" s="6"/>
      <c r="H84" s="6"/>
      <c r="I84" s="6"/>
    </row>
    <row r="85" spans="1:9" x14ac:dyDescent="0.2">
      <c r="A85" s="6"/>
      <c r="C85" s="7"/>
      <c r="D85" s="7"/>
      <c r="E85" s="7"/>
      <c r="F85" s="6"/>
      <c r="G85" s="6"/>
      <c r="H85" s="6"/>
      <c r="I85" s="6"/>
    </row>
    <row r="86" spans="1:9" x14ac:dyDescent="0.2">
      <c r="A86" s="6"/>
      <c r="C86" s="7"/>
      <c r="D86" s="7"/>
      <c r="E86" s="7"/>
      <c r="F86" s="6"/>
      <c r="G86" s="6"/>
      <c r="H86" s="6"/>
      <c r="I86" s="6"/>
    </row>
    <row r="87" spans="1:9" x14ac:dyDescent="0.2">
      <c r="A87" s="6"/>
      <c r="C87" s="7"/>
      <c r="D87" s="7"/>
      <c r="E87" s="7"/>
      <c r="F87" s="6"/>
      <c r="G87" s="6"/>
      <c r="H87" s="6"/>
      <c r="I87" s="6"/>
    </row>
    <row r="88" spans="1:9" x14ac:dyDescent="0.2">
      <c r="A88" s="6"/>
      <c r="C88" s="7"/>
      <c r="D88" s="7"/>
      <c r="E88" s="7"/>
      <c r="F88" s="6"/>
      <c r="G88" s="6"/>
      <c r="H88" s="6"/>
      <c r="I88" s="6"/>
    </row>
    <row r="89" spans="1:9" x14ac:dyDescent="0.2">
      <c r="A89" s="6"/>
      <c r="C89" s="7"/>
      <c r="D89" s="7"/>
      <c r="E89" s="7"/>
      <c r="F89" s="6"/>
      <c r="G89" s="6"/>
      <c r="H89" s="6"/>
      <c r="I89" s="6"/>
    </row>
    <row r="90" spans="1:9" x14ac:dyDescent="0.2">
      <c r="A90" s="6"/>
      <c r="C90" s="7"/>
      <c r="D90" s="7"/>
      <c r="E90" s="7"/>
      <c r="F90" s="6"/>
      <c r="G90" s="6"/>
      <c r="H90" s="6"/>
      <c r="I90" s="6"/>
    </row>
    <row r="91" spans="1:9" x14ac:dyDescent="0.2">
      <c r="A91" s="6"/>
      <c r="C91" s="7"/>
      <c r="D91" s="7"/>
      <c r="E91" s="7"/>
      <c r="F91" s="6"/>
      <c r="G91" s="6"/>
      <c r="H91" s="6"/>
      <c r="I91" s="6"/>
    </row>
    <row r="92" spans="1:9" x14ac:dyDescent="0.2">
      <c r="A92" s="6"/>
      <c r="C92" s="7"/>
      <c r="D92" s="7"/>
      <c r="E92" s="7"/>
      <c r="F92" s="6"/>
      <c r="G92" s="6"/>
      <c r="H92" s="6"/>
      <c r="I92" s="6"/>
    </row>
    <row r="93" spans="1:9" x14ac:dyDescent="0.2">
      <c r="A93" s="6"/>
      <c r="C93" s="7"/>
      <c r="D93" s="7"/>
      <c r="E93" s="7"/>
      <c r="F93" s="6"/>
      <c r="G93" s="6"/>
      <c r="H93" s="6"/>
      <c r="I93" s="6"/>
    </row>
    <row r="94" spans="1:9" x14ac:dyDescent="0.2">
      <c r="A94" s="6"/>
      <c r="C94" s="7"/>
      <c r="D94" s="7"/>
      <c r="E94" s="7"/>
      <c r="F94" s="6"/>
      <c r="G94" s="6"/>
      <c r="H94" s="6"/>
      <c r="I94" s="6"/>
    </row>
    <row r="95" spans="1:9" x14ac:dyDescent="0.2">
      <c r="A95" s="6"/>
      <c r="C95" s="7"/>
      <c r="D95" s="7"/>
      <c r="E95" s="7"/>
      <c r="F95" s="6"/>
      <c r="G95" s="6"/>
      <c r="H95" s="6"/>
      <c r="I95" s="6"/>
    </row>
    <row r="96" spans="1:9" x14ac:dyDescent="0.2">
      <c r="A96" s="6"/>
      <c r="C96" s="7"/>
      <c r="D96" s="7"/>
      <c r="E96" s="7"/>
      <c r="F96" s="6"/>
      <c r="G96" s="6"/>
      <c r="H96" s="6"/>
      <c r="I96" s="6"/>
    </row>
    <row r="97" spans="1:9" x14ac:dyDescent="0.2">
      <c r="A97" s="6"/>
      <c r="C97" s="7"/>
      <c r="D97" s="7"/>
      <c r="E97" s="7"/>
      <c r="F97" s="6"/>
      <c r="G97" s="6"/>
      <c r="H97" s="6"/>
      <c r="I97" s="6"/>
    </row>
  </sheetData>
  <pageMargins left="0.91" right="0.5" top="0.79" bottom="0.18" header="0.18" footer="0.24"/>
  <pageSetup scale="73" fitToWidth="0" fitToHeight="0" orientation="portrait" r:id="rId1"/>
  <headerFooter alignWithMargins="0">
    <oddHeader>&amp;C&amp;"Arial,Bold"COUNTY BOARDS OF EDUCATION
PRELIMINARY RETIREMENT ALLOCATION FOR BUDGETING PURPOSES
UNFUNDED LIABILITY
FOR THE 2017-18 YEAR</oddHeader>
    <oddFooter>&amp;L&amp;11Note:  The above allocations are preliminary for budgeting purposes only; they will be adjusted during the upcoming year.
OSF
01/03/17
Ret Allocation-Budget-Prel Comps &amp;C- &amp;P -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13</vt:i4>
      </vt:variant>
    </vt:vector>
  </HeadingPairs>
  <TitlesOfParts>
    <vt:vector size="17" baseType="lpstr">
      <vt:lpstr>Retirement Alloc</vt:lpstr>
      <vt:lpstr>MCVC Retirement Alloc </vt:lpstr>
      <vt:lpstr>Charter School Alloc</vt:lpstr>
      <vt:lpstr>Unfunded Liability</vt:lpstr>
      <vt:lpstr>'Charter School Alloc'!PAGE1</vt:lpstr>
      <vt:lpstr>'MCVC Retirement Alloc '!PAGE1</vt:lpstr>
      <vt:lpstr>PAGE1</vt:lpstr>
      <vt:lpstr>'Charter School Alloc'!PAGE2</vt:lpstr>
      <vt:lpstr>'MCVC Retirement Alloc '!PAGE2</vt:lpstr>
      <vt:lpstr>PAGE2</vt:lpstr>
      <vt:lpstr>'Charter School Alloc'!Print_Area</vt:lpstr>
      <vt:lpstr>'MCVC Retirement Alloc '!Print_Area</vt:lpstr>
      <vt:lpstr>'Retirement Alloc'!Print_Area</vt:lpstr>
      <vt:lpstr>'Unfunded Liability'!Print_Area</vt:lpstr>
      <vt:lpstr>'Charter School Alloc'!Print_Titles</vt:lpstr>
      <vt:lpstr>'MCVC Retirement Alloc '!Print_Titles</vt:lpstr>
      <vt:lpstr>'Retirement Alloc'!Print_Titles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WVDE</dc:creator>
  <cp:lastModifiedBy>Lori Elliott</cp:lastModifiedBy>
  <cp:lastPrinted>2026-02-17T14:47:59Z</cp:lastPrinted>
  <dcterms:created xsi:type="dcterms:W3CDTF">2001-04-05T13:46:44Z</dcterms:created>
  <dcterms:modified xsi:type="dcterms:W3CDTF">2026-05-26T17:03:11Z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60f4a70-4b6c-4bd4-a002-31edb9c00abe_Enabled">
    <vt:lpwstr>true</vt:lpwstr>
  </property>
  <property fmtid="{D5CDD505-2E9C-101B-9397-08002B2CF9AE}" pid="3" name="MSIP_Label_460f4a70-4b6c-4bd4-a002-31edb9c00abe_SetDate">
    <vt:lpwstr>2026-05-26T17:03:11Z</vt:lpwstr>
  </property>
  <property fmtid="{D5CDD505-2E9C-101B-9397-08002B2CF9AE}" pid="4" name="MSIP_Label_460f4a70-4b6c-4bd4-a002-31edb9c00abe_Method">
    <vt:lpwstr>Standard</vt:lpwstr>
  </property>
  <property fmtid="{D5CDD505-2E9C-101B-9397-08002B2CF9AE}" pid="5" name="MSIP_Label_460f4a70-4b6c-4bd4-a002-31edb9c00abe_Name">
    <vt:lpwstr>General</vt:lpwstr>
  </property>
  <property fmtid="{D5CDD505-2E9C-101B-9397-08002B2CF9AE}" pid="6" name="MSIP_Label_460f4a70-4b6c-4bd4-a002-31edb9c00abe_SiteId">
    <vt:lpwstr>e019b04b-330c-467a-8bae-09fb17374d6a</vt:lpwstr>
  </property>
  <property fmtid="{D5CDD505-2E9C-101B-9397-08002B2CF9AE}" pid="7" name="MSIP_Label_460f4a70-4b6c-4bd4-a002-31edb9c00abe_ActionId">
    <vt:lpwstr>4e704432-3fdc-4c5b-a094-65f5308648a8</vt:lpwstr>
  </property>
  <property fmtid="{D5CDD505-2E9C-101B-9397-08002B2CF9AE}" pid="8" name="MSIP_Label_460f4a70-4b6c-4bd4-a002-31edb9c00abe_ContentBits">
    <vt:lpwstr>0</vt:lpwstr>
  </property>
  <property fmtid="{D5CDD505-2E9C-101B-9397-08002B2CF9AE}" pid="9" name="MSIP_Label_460f4a70-4b6c-4bd4-a002-31edb9c00abe_Tag">
    <vt:lpwstr>10, 3, 0, 1</vt:lpwstr>
  </property>
</Properties>
</file>