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k12.sharepoint.com/sites/ACE/Shared Documents/Post-Secondary Education/EDGE/"/>
    </mc:Choice>
  </mc:AlternateContent>
  <xr:revisionPtr revIDLastSave="24" documentId="8_{9375B7E9-5667-4199-98C8-A1E7EC26F092}" xr6:coauthVersionLast="46" xr6:coauthVersionMax="46" xr10:uidLastSave="{A53F7812-01AC-4715-A555-15C257FDD75C}"/>
  <workbookProtection workbookAlgorithmName="SHA-512" workbookHashValue="mYjyeW7B3vHm7t8r1UXuoofFgZO5Vp9ncsNszCtT7FvArDElwbyCRqWDvppKdgVDKl7bdEapOP8BIiKx0qJ/NA==" workbookSaltValue="5XOr2qQ+ghZM1rFgAl4zEQ==" workbookSpinCount="100000" lockStructure="1"/>
  <bookViews>
    <workbookView xWindow="-104" yWindow="-104" windowWidth="22326" windowHeight="12050" firstSheet="1" activeTab="1" xr2:uid="{00000000-000D-0000-FFFF-FFFF00000000}"/>
  </bookViews>
  <sheets>
    <sheet name="Search by Progam of Study" sheetId="2" state="hidden" r:id="rId1"/>
    <sheet name="Home" sheetId="22" r:id="rId2"/>
    <sheet name="Blue Ridge" sheetId="13" r:id="rId3"/>
    <sheet name="Bridge Valley" sheetId="12" r:id="rId4"/>
    <sheet name="Eastern WV" sheetId="14" r:id="rId5"/>
    <sheet name="Glenville" sheetId="15" r:id="rId6"/>
    <sheet name="Mountwest" sheetId="16" r:id="rId7"/>
    <sheet name="New River" sheetId="17" r:id="rId8"/>
    <sheet name="Pierpont" sheetId="18" r:id="rId9"/>
    <sheet name="Southern WV" sheetId="19" r:id="rId10"/>
    <sheet name="WV Northern" sheetId="20" r:id="rId11"/>
    <sheet name="WVU Parkersburg" sheetId="21" r:id="rId12"/>
    <sheet name="Courses" sheetId="3" state="hidden" r:id="rId13"/>
    <sheet name="College" sheetId="7" state="hidden" r:id="rId14"/>
    <sheet name="Notes &amp; Certifications" sheetId="11" state="hidden" r:id="rId15"/>
    <sheet name="Search by POS #1" sheetId="9" state="hidden" r:id="rId16"/>
    <sheet name="All Info" sheetId="5" state="hidden" r:id="rId17"/>
  </sheets>
  <definedNames>
    <definedName name="_xlnm._FilterDatabase" localSheetId="7" hidden="1">'New River'!$A$2:$C$3</definedName>
    <definedName name="Credits" localSheetId="15">College[#All]</definedName>
    <definedName name="Credits">College[#All]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2" i="9"/>
  <c r="B21" i="9" s="1"/>
  <c r="C4" i="2"/>
  <c r="B27" i="2" s="1"/>
  <c r="C27" i="2" s="1"/>
  <c r="B29" i="2" l="1"/>
  <c r="C29" i="2" s="1"/>
  <c r="B24" i="9"/>
  <c r="G24" i="9" s="1"/>
  <c r="B13" i="2"/>
  <c r="C13" i="2" s="1"/>
  <c r="D21" i="9"/>
  <c r="K21" i="9"/>
  <c r="G21" i="9"/>
  <c r="F21" i="9"/>
  <c r="E21" i="9"/>
  <c r="J21" i="9"/>
  <c r="H21" i="9"/>
  <c r="L21" i="9"/>
  <c r="C21" i="9"/>
  <c r="I21" i="9"/>
  <c r="D24" i="9"/>
  <c r="I24" i="9"/>
  <c r="L24" i="9"/>
  <c r="K24" i="9"/>
  <c r="C24" i="9"/>
  <c r="J24" i="9"/>
  <c r="F24" i="9"/>
  <c r="H24" i="9"/>
  <c r="E24" i="9"/>
  <c r="B22" i="2"/>
  <c r="C22" i="2" s="1"/>
  <c r="B31" i="9"/>
  <c r="B28" i="9"/>
  <c r="B25" i="2"/>
  <c r="C25" i="2" s="1"/>
  <c r="B9" i="2"/>
  <c r="C9" i="2" s="1"/>
  <c r="B16" i="2"/>
  <c r="C16" i="2" s="1"/>
  <c r="B20" i="2"/>
  <c r="C20" i="2" s="1"/>
  <c r="B24" i="2"/>
  <c r="C24" i="2" s="1"/>
  <c r="B18" i="2"/>
  <c r="C18" i="2" s="1"/>
  <c r="B25" i="9"/>
  <c r="B19" i="9"/>
  <c r="B10" i="9"/>
  <c r="B7" i="9"/>
  <c r="B26" i="9"/>
  <c r="B14" i="9"/>
  <c r="B13" i="9"/>
  <c r="B29" i="9"/>
  <c r="B21" i="2"/>
  <c r="C21" i="2" s="1"/>
  <c r="B32" i="2"/>
  <c r="C32" i="2" s="1"/>
  <c r="B11" i="2"/>
  <c r="C11" i="2" s="1"/>
  <c r="B19" i="2"/>
  <c r="C19" i="2" s="1"/>
  <c r="B23" i="2"/>
  <c r="C23" i="2" s="1"/>
  <c r="B11" i="9"/>
  <c r="B17" i="9"/>
  <c r="B30" i="9"/>
  <c r="B26" i="2"/>
  <c r="C26" i="2" s="1"/>
  <c r="B30" i="2"/>
  <c r="C30" i="2" s="1"/>
  <c r="B8" i="2"/>
  <c r="C8" i="2" s="1"/>
  <c r="B12" i="2"/>
  <c r="C12" i="2" s="1"/>
  <c r="B28" i="2"/>
  <c r="C28" i="2" s="1"/>
  <c r="B15" i="2"/>
  <c r="C15" i="2" s="1"/>
  <c r="B20" i="9"/>
  <c r="B8" i="9"/>
  <c r="B15" i="9"/>
  <c r="B9" i="9"/>
  <c r="B5" i="9"/>
  <c r="B18" i="9"/>
  <c r="B33" i="2"/>
  <c r="C33" i="2" s="1"/>
  <c r="B17" i="2"/>
  <c r="C17" i="2" s="1"/>
  <c r="B31" i="2"/>
  <c r="C31" i="2" s="1"/>
  <c r="B10" i="2"/>
  <c r="C10" i="2" s="1"/>
  <c r="B14" i="2"/>
  <c r="C14" i="2" s="1"/>
  <c r="B7" i="2"/>
  <c r="C7" i="2" s="1"/>
  <c r="B12" i="9"/>
  <c r="B23" i="9"/>
  <c r="B6" i="9"/>
  <c r="B16" i="9"/>
  <c r="B27" i="9"/>
  <c r="B22" i="9"/>
  <c r="J23" i="9" l="1"/>
  <c r="I23" i="9"/>
  <c r="G23" i="9"/>
  <c r="E23" i="9"/>
  <c r="K23" i="9"/>
  <c r="F23" i="9"/>
  <c r="H23" i="9"/>
  <c r="C23" i="9"/>
  <c r="D23" i="9"/>
  <c r="L23" i="9"/>
  <c r="L18" i="9"/>
  <c r="G18" i="9"/>
  <c r="J18" i="9"/>
  <c r="H18" i="9"/>
  <c r="D18" i="9"/>
  <c r="C18" i="9"/>
  <c r="F18" i="9"/>
  <c r="E18" i="9"/>
  <c r="I18" i="9"/>
  <c r="K18" i="9"/>
  <c r="D7" i="9"/>
  <c r="J7" i="9"/>
  <c r="F7" i="9"/>
  <c r="I7" i="9"/>
  <c r="H7" i="9"/>
  <c r="G7" i="9"/>
  <c r="K7" i="9"/>
  <c r="E7" i="9"/>
  <c r="C7" i="9"/>
  <c r="L7" i="9"/>
  <c r="L12" i="9"/>
  <c r="J12" i="9"/>
  <c r="D12" i="9"/>
  <c r="I12" i="9"/>
  <c r="H12" i="9"/>
  <c r="E12" i="9"/>
  <c r="C12" i="9"/>
  <c r="K12" i="9"/>
  <c r="G12" i="9"/>
  <c r="F12" i="9"/>
  <c r="I5" i="9"/>
  <c r="L5" i="9"/>
  <c r="J5" i="9"/>
  <c r="G5" i="9"/>
  <c r="H5" i="9"/>
  <c r="D5" i="9"/>
  <c r="K5" i="9"/>
  <c r="E5" i="9"/>
  <c r="C5" i="9"/>
  <c r="F5" i="9"/>
  <c r="D10" i="9"/>
  <c r="C10" i="9"/>
  <c r="E10" i="9"/>
  <c r="K10" i="9"/>
  <c r="G10" i="9"/>
  <c r="F10" i="9"/>
  <c r="I10" i="9"/>
  <c r="L10" i="9"/>
  <c r="J10" i="9"/>
  <c r="H10" i="9"/>
  <c r="C9" i="9"/>
  <c r="E9" i="9"/>
  <c r="F9" i="9"/>
  <c r="L9" i="9"/>
  <c r="J9" i="9"/>
  <c r="K9" i="9"/>
  <c r="H9" i="9"/>
  <c r="I9" i="9"/>
  <c r="D9" i="9"/>
  <c r="G9" i="9"/>
  <c r="F19" i="9"/>
  <c r="I19" i="9"/>
  <c r="H19" i="9"/>
  <c r="D19" i="9"/>
  <c r="C19" i="9"/>
  <c r="J19" i="9"/>
  <c r="E19" i="9"/>
  <c r="G19" i="9"/>
  <c r="K19" i="9"/>
  <c r="L19" i="9"/>
  <c r="I28" i="9"/>
  <c r="D28" i="9"/>
  <c r="L28" i="9"/>
  <c r="E28" i="9"/>
  <c r="H28" i="9"/>
  <c r="G28" i="9"/>
  <c r="K28" i="9"/>
  <c r="C28" i="9"/>
  <c r="F28" i="9"/>
  <c r="J28" i="9"/>
  <c r="I15" i="9"/>
  <c r="F15" i="9"/>
  <c r="E15" i="9"/>
  <c r="K15" i="9"/>
  <c r="C15" i="9"/>
  <c r="L15" i="9"/>
  <c r="G15" i="9"/>
  <c r="D15" i="9"/>
  <c r="H15" i="9"/>
  <c r="J15" i="9"/>
  <c r="H25" i="9"/>
  <c r="D25" i="9"/>
  <c r="K25" i="9"/>
  <c r="F25" i="9"/>
  <c r="G25" i="9"/>
  <c r="J25" i="9"/>
  <c r="E25" i="9"/>
  <c r="C25" i="9"/>
  <c r="I25" i="9"/>
  <c r="L25" i="9"/>
  <c r="H31" i="9"/>
  <c r="J31" i="9"/>
  <c r="I31" i="9"/>
  <c r="E31" i="9"/>
  <c r="C31" i="9"/>
  <c r="K31" i="9"/>
  <c r="L31" i="9"/>
  <c r="G31" i="9"/>
  <c r="D31" i="9"/>
  <c r="F31" i="9"/>
  <c r="I22" i="9"/>
  <c r="L22" i="9"/>
  <c r="H22" i="9"/>
  <c r="G22" i="9"/>
  <c r="D22" i="9"/>
  <c r="F22" i="9"/>
  <c r="J22" i="9"/>
  <c r="K22" i="9"/>
  <c r="E22" i="9"/>
  <c r="C22" i="9"/>
  <c r="L8" i="9"/>
  <c r="D8" i="9"/>
  <c r="K8" i="9"/>
  <c r="E8" i="9"/>
  <c r="G8" i="9"/>
  <c r="H8" i="9"/>
  <c r="C8" i="9"/>
  <c r="J8" i="9"/>
  <c r="F8" i="9"/>
  <c r="I8" i="9"/>
  <c r="E30" i="9"/>
  <c r="G30" i="9"/>
  <c r="C30" i="9"/>
  <c r="J30" i="9"/>
  <c r="K30" i="9"/>
  <c r="D30" i="9"/>
  <c r="L30" i="9"/>
  <c r="I30" i="9"/>
  <c r="H30" i="9"/>
  <c r="F30" i="9"/>
  <c r="K29" i="9"/>
  <c r="E29" i="9"/>
  <c r="C29" i="9"/>
  <c r="D29" i="9"/>
  <c r="L29" i="9"/>
  <c r="G29" i="9"/>
  <c r="F29" i="9"/>
  <c r="J29" i="9"/>
  <c r="H29" i="9"/>
  <c r="I29" i="9"/>
  <c r="G27" i="9"/>
  <c r="C27" i="9"/>
  <c r="E27" i="9"/>
  <c r="K27" i="9"/>
  <c r="F27" i="9"/>
  <c r="J27" i="9"/>
  <c r="I27" i="9"/>
  <c r="H27" i="9"/>
  <c r="D27" i="9"/>
  <c r="L27" i="9"/>
  <c r="H20" i="9"/>
  <c r="K20" i="9"/>
  <c r="D20" i="9"/>
  <c r="C20" i="9"/>
  <c r="I20" i="9"/>
  <c r="E20" i="9"/>
  <c r="J20" i="9"/>
  <c r="G20" i="9"/>
  <c r="L20" i="9"/>
  <c r="F20" i="9"/>
  <c r="L17" i="9"/>
  <c r="F17" i="9"/>
  <c r="H17" i="9"/>
  <c r="J17" i="9"/>
  <c r="D17" i="9"/>
  <c r="G17" i="9"/>
  <c r="C17" i="9"/>
  <c r="E17" i="9"/>
  <c r="I17" i="9"/>
  <c r="K17" i="9"/>
  <c r="D13" i="9"/>
  <c r="G13" i="9"/>
  <c r="I13" i="9"/>
  <c r="F13" i="9"/>
  <c r="C13" i="9"/>
  <c r="E13" i="9"/>
  <c r="L13" i="9"/>
  <c r="H13" i="9"/>
  <c r="J13" i="9"/>
  <c r="K13" i="9"/>
  <c r="E16" i="9"/>
  <c r="L16" i="9"/>
  <c r="G16" i="9"/>
  <c r="F16" i="9"/>
  <c r="H16" i="9"/>
  <c r="D16" i="9"/>
  <c r="K16" i="9"/>
  <c r="C16" i="9"/>
  <c r="J16" i="9"/>
  <c r="I16" i="9"/>
  <c r="L11" i="9"/>
  <c r="I11" i="9"/>
  <c r="K11" i="9"/>
  <c r="C11" i="9"/>
  <c r="E11" i="9"/>
  <c r="J11" i="9"/>
  <c r="D11" i="9"/>
  <c r="G11" i="9"/>
  <c r="F11" i="9"/>
  <c r="H11" i="9"/>
  <c r="H14" i="9"/>
  <c r="E14" i="9"/>
  <c r="F14" i="9"/>
  <c r="D14" i="9"/>
  <c r="I14" i="9"/>
  <c r="G14" i="9"/>
  <c r="J14" i="9"/>
  <c r="K14" i="9"/>
  <c r="C14" i="9"/>
  <c r="L14" i="9"/>
  <c r="G6" i="9"/>
  <c r="H6" i="9"/>
  <c r="C6" i="9"/>
  <c r="K6" i="9"/>
  <c r="I6" i="9"/>
  <c r="D6" i="9"/>
  <c r="F6" i="9"/>
  <c r="E6" i="9"/>
  <c r="J6" i="9"/>
  <c r="L6" i="9"/>
  <c r="L26" i="9"/>
  <c r="H26" i="9"/>
  <c r="C26" i="9"/>
  <c r="D26" i="9"/>
  <c r="J26" i="9"/>
  <c r="F26" i="9"/>
  <c r="I26" i="9"/>
  <c r="E26" i="9"/>
  <c r="G26" i="9"/>
  <c r="K26" i="9"/>
</calcChain>
</file>

<file path=xl/sharedStrings.xml><?xml version="1.0" encoding="utf-8"?>
<sst xmlns="http://schemas.openxmlformats.org/spreadsheetml/2006/main" count="8826" uniqueCount="1774">
  <si>
    <t xml:space="preserve">Search EDGE Credits by Program of Study </t>
  </si>
  <si>
    <t xml:space="preserve">Select Program of Study # : </t>
  </si>
  <si>
    <t>CISCO Networking Academies</t>
  </si>
  <si>
    <t xml:space="preserve">Select College : </t>
  </si>
  <si>
    <t>Mountwest</t>
  </si>
  <si>
    <t>Program of Study # :</t>
  </si>
  <si>
    <t>Courses</t>
  </si>
  <si>
    <t>Course #</t>
  </si>
  <si>
    <t>EDGE Credits</t>
  </si>
  <si>
    <t>Notes and Certification Credits for College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</si>
  <si>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</si>
  <si>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</si>
  <si>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</si>
  <si>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</si>
  <si>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</si>
  <si>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</si>
  <si>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</si>
  <si>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</si>
  <si>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</si>
  <si>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</si>
  <si>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</si>
  <si>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</si>
  <si>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</si>
  <si>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</si>
  <si>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</si>
  <si>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</si>
  <si>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</si>
  <si>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</si>
  <si>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</si>
  <si>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</si>
  <si>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</si>
  <si>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</si>
  <si>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</si>
  <si>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</si>
  <si>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</si>
  <si>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Course 26</t>
  </si>
  <si>
    <t>Course 27</t>
  </si>
  <si>
    <t>View EDGE Credits by College</t>
  </si>
  <si>
    <t xml:space="preserve">Select a School : </t>
  </si>
  <si>
    <t>Blue Ridge</t>
  </si>
  <si>
    <t>Bridge Valley</t>
  </si>
  <si>
    <t>Eastern WV</t>
  </si>
  <si>
    <t>Glenville</t>
  </si>
  <si>
    <t>New River</t>
  </si>
  <si>
    <t>Pierpont</t>
  </si>
  <si>
    <t>Southern WV</t>
  </si>
  <si>
    <t xml:space="preserve">WV Nothern </t>
  </si>
  <si>
    <t>WVU Parkersburg</t>
  </si>
  <si>
    <t>Click Here to Return to the Home Page</t>
  </si>
  <si>
    <t xml:space="preserve">College: </t>
  </si>
  <si>
    <t>Course Name</t>
  </si>
  <si>
    <t>Credits</t>
  </si>
  <si>
    <t>1401</t>
  </si>
  <si>
    <t>Accounting Principles I</t>
  </si>
  <si>
    <t>3 hrs. (must take 1401 and 1403) - ACCT 201</t>
  </si>
  <si>
    <t>1403</t>
  </si>
  <si>
    <t>Accounting Principles II</t>
  </si>
  <si>
    <t>1019</t>
  </si>
  <si>
    <t>Advanced Principles in Food Production</t>
  </si>
  <si>
    <t>4 hrs. (must complete 4 prostart courses: 1013, 1014, 1015, 1018, 1019, 1020) - CART 100 and CART 115</t>
  </si>
  <si>
    <t>0136</t>
  </si>
  <si>
    <t>Advanced Principles of Agriculture</t>
  </si>
  <si>
    <t>5 hrs. - Applied Technology Degree (Technical Elective)</t>
  </si>
  <si>
    <t>0715</t>
  </si>
  <si>
    <t>Advanced Principles of Health Science</t>
  </si>
  <si>
    <t>2 hrs. - Applied Technology Degree (Technical Elective)</t>
  </si>
  <si>
    <t>0134</t>
  </si>
  <si>
    <t>Agricultural Experience Program</t>
  </si>
  <si>
    <t>3 hrs. - Applied Technology Degree (Technical Elective)</t>
  </si>
  <si>
    <t>0114</t>
  </si>
  <si>
    <t>Agriculture Equipment and Repair</t>
  </si>
  <si>
    <t>0113</t>
  </si>
  <si>
    <t>Agriculture Structures</t>
  </si>
  <si>
    <t>5 hrs. - Applied  Technology Degree (Technical Elective)</t>
  </si>
  <si>
    <t>0141</t>
  </si>
  <si>
    <t>Aquaculture</t>
  </si>
  <si>
    <t>1721</t>
  </si>
  <si>
    <t>Architectural Drafting</t>
  </si>
  <si>
    <t>4 hrs. (must complete courses 1721, 1725, 1727, 1729) - CAD 102</t>
  </si>
  <si>
    <t>1631</t>
  </si>
  <si>
    <t>Automotive Technology MLR-1</t>
  </si>
  <si>
    <t>1623</t>
  </si>
  <si>
    <t>Automotive Technology MLR-2</t>
  </si>
  <si>
    <t>1625</t>
  </si>
  <si>
    <t>Automotive Technology MLR-3</t>
  </si>
  <si>
    <t xml:space="preserve">3 hrs. - Applied Technology Degree (Technical Elective)
</t>
  </si>
  <si>
    <t>1637</t>
  </si>
  <si>
    <t>Automotive Technology MLR-4</t>
  </si>
  <si>
    <t>1018</t>
  </si>
  <si>
    <t>Baking and Pastry Applications</t>
  </si>
  <si>
    <t>1911</t>
  </si>
  <si>
    <t>Block and Rock Laying</t>
  </si>
  <si>
    <t>12 hrs. (if you are a completer with all 4 core courses) - BDAC 103, BDAC 105, BDAC 107, SBLT 101</t>
  </si>
  <si>
    <t>1439</t>
  </si>
  <si>
    <t>Business and Marketing Essentials</t>
  </si>
  <si>
    <t>3 hrs. - BUSN 101</t>
  </si>
  <si>
    <t>1411</t>
  </si>
  <si>
    <t>Business Computer Applications I Microsoft Word and Microsoft PowerPoint</t>
  </si>
  <si>
    <t>3 hrs. - CAS 111</t>
  </si>
  <si>
    <t>1842</t>
  </si>
  <si>
    <t>Carpentry I</t>
  </si>
  <si>
    <t>13 hrs. (must complete carpentry I, II, III, and IV) Applied Technology Degree (Technical Elective)</t>
  </si>
  <si>
    <t>1843</t>
  </si>
  <si>
    <t>Carpentry II</t>
  </si>
  <si>
    <t>1844</t>
  </si>
  <si>
    <t>Carpentry III</t>
  </si>
  <si>
    <t>1845</t>
  </si>
  <si>
    <t>Carpentry IV</t>
  </si>
  <si>
    <t>1642</t>
  </si>
  <si>
    <t>CCENT 1</t>
  </si>
  <si>
    <t xml:space="preserve">4 hrs. (must complete course 1642 and 1648)- CNET 131 </t>
  </si>
  <si>
    <t>1644</t>
  </si>
  <si>
    <t>CCENT 2</t>
  </si>
  <si>
    <t xml:space="preserve">4 hrs. (must complete courses 1644 and 1648)- CNET 141 </t>
  </si>
  <si>
    <t>1646</t>
  </si>
  <si>
    <t>CCENT 3</t>
  </si>
  <si>
    <t xml:space="preserve">4 hrs. (must complete courses 1646 and 1648) - CNET 231 
</t>
  </si>
  <si>
    <t>1648</t>
  </si>
  <si>
    <t>CCENT 4</t>
  </si>
  <si>
    <t>4 hrs. - CNET 241</t>
  </si>
  <si>
    <t>1796</t>
  </si>
  <si>
    <t>CIW Design Methodology &amp; Technology Part I</t>
  </si>
  <si>
    <t>3 hrs. - MDIA 104</t>
  </si>
  <si>
    <t>1797</t>
  </si>
  <si>
    <t>CIW Design Methodology &amp; Technology Part II</t>
  </si>
  <si>
    <t>3 hrs. - MDIA 106</t>
  </si>
  <si>
    <t>1798</t>
  </si>
  <si>
    <t>CIW Foundations Part I</t>
  </si>
  <si>
    <t>Credit given after completion of 2nd course</t>
  </si>
  <si>
    <t>1799</t>
  </si>
  <si>
    <t>CIW Foundations Part II</t>
  </si>
  <si>
    <t xml:space="preserve">4 hrs. (must take 1798 and 1799) - MDIA 105 </t>
  </si>
  <si>
    <t>0149</t>
  </si>
  <si>
    <t>Companion Animal Care</t>
  </si>
  <si>
    <t>1693</t>
  </si>
  <si>
    <t>Computer Operating Systems</t>
  </si>
  <si>
    <t>4 hrs. - IT 180 (Passing of National Test Required)</t>
  </si>
  <si>
    <t>1429</t>
  </si>
  <si>
    <t>Desktop Publishing</t>
  </si>
  <si>
    <t>3 hrs. - CAS 220</t>
  </si>
  <si>
    <t>1741</t>
  </si>
  <si>
    <t>Diesel Engine Components</t>
  </si>
  <si>
    <t>1747</t>
  </si>
  <si>
    <t>Diesel Support Systems</t>
  </si>
  <si>
    <t>4 hrs. - Applied Technology Degree (Technical Elective)</t>
  </si>
  <si>
    <t>1431</t>
  </si>
  <si>
    <t>Digital Imaging/Multimedia I</t>
  </si>
  <si>
    <t>6 hrs. - MDIA 103 &amp; MDIA 121</t>
  </si>
  <si>
    <t>1727</t>
  </si>
  <si>
    <t>Drafting Techniques</t>
  </si>
  <si>
    <t>1003</t>
  </si>
  <si>
    <t>Early Childhood Ed. I</t>
  </si>
  <si>
    <t>5 hrs. - APTR 101</t>
  </si>
  <si>
    <t>1004</t>
  </si>
  <si>
    <t>Early Childhood Education II</t>
  </si>
  <si>
    <t xml:space="preserve">5 hrs. - APTR 102 </t>
  </si>
  <si>
    <t>1008</t>
  </si>
  <si>
    <t>Early Childhood Education III</t>
  </si>
  <si>
    <t>5 hrs. - APTR 103</t>
  </si>
  <si>
    <t>1009</t>
  </si>
  <si>
    <t>Early Childhood Education IV</t>
  </si>
  <si>
    <t xml:space="preserve">5 hrs. - APTR 104 </t>
  </si>
  <si>
    <t>1756</t>
  </si>
  <si>
    <t>Electrical Trades I</t>
  </si>
  <si>
    <t>14 hrs. (must complete Eletrical Trades I, II, III, IV) - Applied Technology Degree (Technical Elective)</t>
  </si>
  <si>
    <t>1757</t>
  </si>
  <si>
    <t>Electrical Trades II</t>
  </si>
  <si>
    <t>1758</t>
  </si>
  <si>
    <t>Electrical Trades III</t>
  </si>
  <si>
    <t>1759</t>
  </si>
  <si>
    <t>Electrical Trades IV</t>
  </si>
  <si>
    <t>1833</t>
  </si>
  <si>
    <t>Electronic Imaging</t>
  </si>
  <si>
    <t>1226</t>
  </si>
  <si>
    <t>Ethical Issues in Public Safety</t>
  </si>
  <si>
    <t>3 hrs. - LGST 200</t>
  </si>
  <si>
    <t>2203</t>
  </si>
  <si>
    <t>Fire Fighting I</t>
  </si>
  <si>
    <t>3 hrs. - FSCI 110</t>
  </si>
  <si>
    <t>2205</t>
  </si>
  <si>
    <t>Fire Fighting II</t>
  </si>
  <si>
    <t>3 hrs. - FSCI 112</t>
  </si>
  <si>
    <t>0711</t>
  </si>
  <si>
    <t>Foundations of Health Science</t>
  </si>
  <si>
    <t>0112</t>
  </si>
  <si>
    <t>Fundamentals of Agriculture Mechanics</t>
  </si>
  <si>
    <t>1751</t>
  </si>
  <si>
    <t>Fundamentals of Diesel Equipment Technology</t>
  </si>
  <si>
    <t>1729</t>
  </si>
  <si>
    <t>Fundamentals of Drafting</t>
  </si>
  <si>
    <t>1835</t>
  </si>
  <si>
    <t>Fundamentals of Graphic Communications</t>
  </si>
  <si>
    <t>1857</t>
  </si>
  <si>
    <t>Fundamentals of Graphic Design</t>
  </si>
  <si>
    <t>3 hrs. - MDIA 199:ST</t>
  </si>
  <si>
    <t>1851</t>
  </si>
  <si>
    <t>Fundamentals of Illustration</t>
  </si>
  <si>
    <t>1905</t>
  </si>
  <si>
    <t>Fundamentals of Machine Processes</t>
  </si>
  <si>
    <t xml:space="preserve">5 hrs. - Applied Technology Degree (Technical Elective)
</t>
  </si>
  <si>
    <t>1903</t>
  </si>
  <si>
    <t>Fundamentals of Machine Tool Technology</t>
  </si>
  <si>
    <t>1225</t>
  </si>
  <si>
    <t>Fundamentals of Public Safety Leadership</t>
  </si>
  <si>
    <t xml:space="preserve">3 hrs. - CJST 200
</t>
  </si>
  <si>
    <t>1859</t>
  </si>
  <si>
    <t>Graphic Design Applications</t>
  </si>
  <si>
    <t xml:space="preserve">3 hrs. - MDIA 199:ST
</t>
  </si>
  <si>
    <t>0212</t>
  </si>
  <si>
    <t>Horticulture</t>
  </si>
  <si>
    <t>1015</t>
  </si>
  <si>
    <t>Hospitality Products And Services</t>
  </si>
  <si>
    <t>1861</t>
  </si>
  <si>
    <t>Illustration</t>
  </si>
  <si>
    <t>2 hrs. - MDIA 199:ST</t>
  </si>
  <si>
    <t>1839</t>
  </si>
  <si>
    <t>Image Assembly and Platemaking</t>
  </si>
  <si>
    <t>0101</t>
  </si>
  <si>
    <t>Introduction to Agriculture, Food, and Natural Resources</t>
  </si>
  <si>
    <t>1065</t>
  </si>
  <si>
    <t>JROTC I</t>
  </si>
  <si>
    <t>3 hrs. (must complete 1065, 1080, &amp; 1081) - CJST 199</t>
  </si>
  <si>
    <t>1066</t>
  </si>
  <si>
    <t>JROTC II</t>
  </si>
  <si>
    <t>3 hrs. - BUSN 199</t>
  </si>
  <si>
    <t>1080</t>
  </si>
  <si>
    <t>JROTC III</t>
  </si>
  <si>
    <t>1081</t>
  </si>
  <si>
    <t>JROTC IV</t>
  </si>
  <si>
    <t>1907</t>
  </si>
  <si>
    <t>Machine Tool Operations</t>
  </si>
  <si>
    <t>1902</t>
  </si>
  <si>
    <t>Machine Tool Technology</t>
  </si>
  <si>
    <t>3 hrs. - Applied  Technology Degree (Technical Elective)</t>
  </si>
  <si>
    <t>1445</t>
  </si>
  <si>
    <t>Management and Entrepreneurship</t>
  </si>
  <si>
    <t>3 hrs. - BUSN 210</t>
  </si>
  <si>
    <t>0425</t>
  </si>
  <si>
    <t>Marketing Applications</t>
  </si>
  <si>
    <t>0422</t>
  </si>
  <si>
    <t>Marketing Principles</t>
  </si>
  <si>
    <t>1846</t>
  </si>
  <si>
    <t>Masonry I</t>
  </si>
  <si>
    <t xml:space="preserve">12 hrs. (must complete Masonry I, II, III, IV) - Applied Technology Degree (Technical Elective) </t>
  </si>
  <si>
    <t>1847</t>
  </si>
  <si>
    <t>Masonry II</t>
  </si>
  <si>
    <t>1848</t>
  </si>
  <si>
    <t>Masonry III</t>
  </si>
  <si>
    <t>1849</t>
  </si>
  <si>
    <t>Masonry IV</t>
  </si>
  <si>
    <t>1725</t>
  </si>
  <si>
    <t>Mechanical Drafting</t>
  </si>
  <si>
    <t>1694</t>
  </si>
  <si>
    <t>Networking+</t>
  </si>
  <si>
    <t xml:space="preserve">3 hrs. - IT 200 (Student mush pass Network+ Cert)
</t>
  </si>
  <si>
    <t>1841</t>
  </si>
  <si>
    <t>Offset Press and Bindery</t>
  </si>
  <si>
    <t>1039</t>
  </si>
  <si>
    <t>Practical Applications of Public Safety</t>
  </si>
  <si>
    <t>3 hrs. - CJST 199</t>
  </si>
  <si>
    <t>1013</t>
  </si>
  <si>
    <t>Restaurant and Culinary Foundations</t>
  </si>
  <si>
    <t>1014</t>
  </si>
  <si>
    <t>Restaurant Management Essentials</t>
  </si>
  <si>
    <t>1020</t>
  </si>
  <si>
    <t>Restaurant Professional</t>
  </si>
  <si>
    <t>1031</t>
  </si>
  <si>
    <t>Seminar in Courts and Legal System</t>
  </si>
  <si>
    <t>3 hrs. - CJST 200</t>
  </si>
  <si>
    <t>0102</t>
  </si>
  <si>
    <t>The Science of Agriculture</t>
  </si>
  <si>
    <t>1455</t>
  </si>
  <si>
    <t>Web Page Publishing</t>
  </si>
  <si>
    <t>1862</t>
  </si>
  <si>
    <t>Welding I</t>
  </si>
  <si>
    <t xml:space="preserve">13 hrs. (must complete Welding I, II, III, IV) -Applied Technology Degree (Technical Elective) </t>
  </si>
  <si>
    <t>1863</t>
  </si>
  <si>
    <t>Welding II</t>
  </si>
  <si>
    <t>1864</t>
  </si>
  <si>
    <t>Welding III</t>
  </si>
  <si>
    <t>1865</t>
  </si>
  <si>
    <t>Welding IV</t>
  </si>
  <si>
    <t>2485</t>
  </si>
  <si>
    <t>AC Energy, Power and Engineered Systems I</t>
  </si>
  <si>
    <t>12 hrs. (must complete courses 2485, 2486, 2487, 2488) - BDAC 103, BDAC 105, BDAC 107, SBLT 101 (CMGT)</t>
  </si>
  <si>
    <t>2486</t>
  </si>
  <si>
    <t>AC Energy, Power and Engineered Systems II</t>
  </si>
  <si>
    <t>2487</t>
  </si>
  <si>
    <t>AC Energy, Power and Engineered Systems III</t>
  </si>
  <si>
    <t>2488</t>
  </si>
  <si>
    <t>AC Energy, Power and Engineered Systems IV</t>
  </si>
  <si>
    <t>1602</t>
  </si>
  <si>
    <t>Air Conditioning Applications</t>
  </si>
  <si>
    <t xml:space="preserve">3 hrs. - Tech Elective (DESL, BDAC)
</t>
  </si>
  <si>
    <t>1837</t>
  </si>
  <si>
    <t>Applications in Graphic Communications</t>
  </si>
  <si>
    <t>1-3 hrs. - Restricted Elective (DSGN); DSGN Special Topics 299</t>
  </si>
  <si>
    <t>12 hrs. (must complete courses 1721, 1725, 1727, 1729) - BDAC 103, BDAC 105, BDAC 107, SBLT 101 (CMGT)</t>
  </si>
  <si>
    <t>1629</t>
  </si>
  <si>
    <t>Automotive Technology AST-1</t>
  </si>
  <si>
    <t>2 hrs. - Technical Elective (DESL)</t>
  </si>
  <si>
    <t>1635</t>
  </si>
  <si>
    <t>Automotive Technology AST-3</t>
  </si>
  <si>
    <t>1627</t>
  </si>
  <si>
    <t>Automotive Technology AST-4</t>
  </si>
  <si>
    <t>2 hrs. - DESL 241 Hydraulic Brakes</t>
  </si>
  <si>
    <t>1601</t>
  </si>
  <si>
    <t>Basic Control Circuits</t>
  </si>
  <si>
    <t>12 hrs. (must complete 1601, 1603, 1605, 1607) - BDAC 103, BDAC 105, BDAC 107, SBLT 101 (CMGT)</t>
  </si>
  <si>
    <t>1803</t>
  </si>
  <si>
    <t>Basic Plumbing and Electricity</t>
  </si>
  <si>
    <t>*12 hrs. (mut complete courses 1801, 1803, 1805, 1605) - BDAC 103, BDAC 105, BDAC 107, SBLT 101 (CMGT)</t>
  </si>
  <si>
    <t>12 hrs. (must complete courses 1911, 1913, 1917, 1919) - BDAC 103, BDAC 105, BDAC 107, SBLT 101 (CMGT)</t>
  </si>
  <si>
    <t>1762</t>
  </si>
  <si>
    <t>Blueprint Reading For Electricians</t>
  </si>
  <si>
    <t>*</t>
  </si>
  <si>
    <t>1774</t>
  </si>
  <si>
    <t>Building Maintenance and Operations I</t>
  </si>
  <si>
    <t>*12 hrs. (must complete courses 1774, 1775, 1776, 1777) - BDAC 103, BDAC 105, BDAC 107, SBLT 101 (CMGT)</t>
  </si>
  <si>
    <t>1775</t>
  </si>
  <si>
    <t>Building Maintenance and Operations II</t>
  </si>
  <si>
    <t>12 hrs. (must complete courses 1774, 1775, 1776, 1777) - BDAC 103, BDAC 105, BDAC 107, SBLT 101 (CMGT)</t>
  </si>
  <si>
    <t>1776</t>
  </si>
  <si>
    <t>Building Maintenance and Operations III</t>
  </si>
  <si>
    <t>1777</t>
  </si>
  <si>
    <t>Building Maintenance and Operations IV</t>
  </si>
  <si>
    <t>1413</t>
  </si>
  <si>
    <t>Business Computer Applications II Microsoft Excel and Microsoft Access</t>
  </si>
  <si>
    <t>3 hrs. -  ATEC 250, 255, 260, 265 (with MOS certification)</t>
  </si>
  <si>
    <t>12 hrs. (must complete courses 1842, 1843, 1844, 1845) - BDAC 103, BDAC 105, BDAC 107, SBLT 101 (CMGT)</t>
  </si>
  <si>
    <t>4 hrs. - INFT 131 or current CCNA /CCENT certification</t>
  </si>
  <si>
    <t>4 hrs. - INFT 132 or current CCNA /CCENT certification</t>
  </si>
  <si>
    <t>4 hrs. - INFT 231 (with current CCNA certification)</t>
  </si>
  <si>
    <t>4 hrs. - INFT 232 (with current CCNA certification)</t>
  </si>
  <si>
    <t>1832</t>
  </si>
  <si>
    <t>Color Processing</t>
  </si>
  <si>
    <t>2 hrs. - Restricted Elective (DSGN); DSGN Special Topics 299</t>
  </si>
  <si>
    <t>1728</t>
  </si>
  <si>
    <t>Computer Aided Drafting</t>
  </si>
  <si>
    <t>3 hrs. - DRFT 120 Drafting 1 or Technical Elective (DRFT)</t>
  </si>
  <si>
    <t>1854</t>
  </si>
  <si>
    <t>Computer Graphics</t>
  </si>
  <si>
    <t>3 hrs. - Restricted Elective (DSGN); DSGN Special Topics 299</t>
  </si>
  <si>
    <t>1692</t>
  </si>
  <si>
    <t>Computer Hardware</t>
  </si>
  <si>
    <t xml:space="preserve">4 hrs. (must take 1692 &amp; 1693 (with IE5 version))  - INFT 110 </t>
  </si>
  <si>
    <t>4 hrs. (must take 1692 &amp; 1693 (with IE5 version))  - INFT 111</t>
  </si>
  <si>
    <t>1856</t>
  </si>
  <si>
    <t>Desktop Publishing/Page Layout</t>
  </si>
  <si>
    <t>1742</t>
  </si>
  <si>
    <t>Diesel Equipment Electrical Systems</t>
  </si>
  <si>
    <t>3 hrs. - DESL 121, 122, 123</t>
  </si>
  <si>
    <t>1745</t>
  </si>
  <si>
    <t>Diesel Preventive Maintenance and Inspection</t>
  </si>
  <si>
    <t>1hr. - DESL 250</t>
  </si>
  <si>
    <t>1749</t>
  </si>
  <si>
    <t>Diesel Truck Chassis Concepts</t>
  </si>
  <si>
    <t>1432</t>
  </si>
  <si>
    <t>Digital Imaging/Multimedia II</t>
  </si>
  <si>
    <t>1834</t>
  </si>
  <si>
    <t>Digital Prepress</t>
  </si>
  <si>
    <t>1603</t>
  </si>
  <si>
    <t>Domestic Refrigeration</t>
  </si>
  <si>
    <t>3 hrs.(must complete courses 1003 and 1004) - EDUC 101  or 6 hrs. (must complete courses 1003, 1004, 1008, 1009 with a “C” or better.) - EDUC 226 This is in addition to the hours granted for 1003/1004 and 1008/1009.</t>
  </si>
  <si>
    <t>3 hrs.(must complete courses 1008 and 1009) - EDUC 101  or 6 hrs. (must complete courses 1003, 1004, 1008, 1009 with a “C” or better.) - EDUC 226 This is in addition to the hours granted for 1003/1004 and 1008/1009.</t>
  </si>
  <si>
    <t>7020</t>
  </si>
  <si>
    <t>ECG/Phlebotomy</t>
  </si>
  <si>
    <t xml:space="preserve">2 hrs. - ALHL 101 (with Phlebotomy certification)
</t>
  </si>
  <si>
    <t>12 hrs. (must complete courses 1756, 1757, 1758, 1759) - BDAC 103, BDAC 105, BDAC 107, SBLT 101 (CMGT)</t>
  </si>
  <si>
    <t>1823</t>
  </si>
  <si>
    <t>Finishing Carpentry</t>
  </si>
  <si>
    <t>12 hrs. (must complete courses 1823, 1825, 1827, 1829) - BDAC 103, BDAC 105, BDAC 107, SBLT 101 (CMGT)</t>
  </si>
  <si>
    <t>1917</t>
  </si>
  <si>
    <t>Foundation and Footings</t>
  </si>
  <si>
    <t>`</t>
  </si>
  <si>
    <t>1605</t>
  </si>
  <si>
    <t>Fundamentals of Air Conditioning Refrigeration</t>
  </si>
  <si>
    <t>12 hrs. (mut complete courses 1801, 1803, 1805, 1605) - BDAC 103, BDAC 105, BDAC 107, SBLT 101 (CMGT)</t>
  </si>
  <si>
    <t>1827</t>
  </si>
  <si>
    <t>Fundamentals of Building Construction</t>
  </si>
  <si>
    <t>1853</t>
  </si>
  <si>
    <t>Fundamentals of Computer Graphics</t>
  </si>
  <si>
    <t>1855</t>
  </si>
  <si>
    <t>Fundamentals of Desktop Publishing</t>
  </si>
  <si>
    <t>3 hrs. - DRFT 120 or 12 hrs. (must complete courses 1721, 1725, 1727, 1729) - BDAC 103, BDAC 105, BDAC 107, SBLT 101 (CMGT)</t>
  </si>
  <si>
    <t>1763</t>
  </si>
  <si>
    <t>Fundamentals of Electricity</t>
  </si>
  <si>
    <t>12 hrs. (must complete courses 1763, 1765, 1767) - BDAC 103, BDAC 105, BDAC 107, SBLT 101 (CMGT)</t>
  </si>
  <si>
    <t>1805</t>
  </si>
  <si>
    <t>Fundamentals of Facilities Maintenance</t>
  </si>
  <si>
    <t>12 hrs. (must complete courses 1903, 1905, 1907, 1909) - BDAC 103, BDAC 105, BDAC 107, SBLT 101 (CMGT)</t>
  </si>
  <si>
    <t>1985</t>
  </si>
  <si>
    <t>Fundamentals of Welding Technology</t>
  </si>
  <si>
    <t>2 hrs. - Technical Elective (BLST, MEET, WELD)</t>
  </si>
  <si>
    <t>1987</t>
  </si>
  <si>
    <t>Gas Metal Arc Welding</t>
  </si>
  <si>
    <t>3 hrs. - WLDT 131 or Technical Elective (BLST, MEET)</t>
  </si>
  <si>
    <t>1989</t>
  </si>
  <si>
    <t>Gas Tungsten Arc Welding</t>
  </si>
  <si>
    <t>3 hrs. - WLDT 141 or Technical Elective (BLST, MEET)</t>
  </si>
  <si>
    <t>1607</t>
  </si>
  <si>
    <t>Heating Systems</t>
  </si>
  <si>
    <t>1752</t>
  </si>
  <si>
    <t>HVAC I</t>
  </si>
  <si>
    <t>12 hrs. (must complete courses 1752, 1753, 1754, 1755) - BDAC 103, BDAC 105, BDAC 107, SBLT 101 (CMGT)</t>
  </si>
  <si>
    <t>1753</t>
  </si>
  <si>
    <t>HVAC II</t>
  </si>
  <si>
    <t>1754</t>
  </si>
  <si>
    <t>HVAC III</t>
  </si>
  <si>
    <t>1755</t>
  </si>
  <si>
    <t>HVAC IV</t>
  </si>
  <si>
    <t>1706</t>
  </si>
  <si>
    <t>Imaging for the Web</t>
  </si>
  <si>
    <t>1765</t>
  </si>
  <si>
    <t>Industrial and Commercial Wiring</t>
  </si>
  <si>
    <t>1718</t>
  </si>
  <si>
    <t>Introduction to Computer Aided Drafting</t>
  </si>
  <si>
    <t>1 hr. - DRFT 120 or Technical Elective (CIET, ELET, MEET)</t>
  </si>
  <si>
    <t>1698</t>
  </si>
  <si>
    <t>Linux Essentials</t>
  </si>
  <si>
    <t>3 hrs. - Technical Elective (INFT)</t>
  </si>
  <si>
    <t>1829</t>
  </si>
  <si>
    <t>Masonry and Plumbing</t>
  </si>
  <si>
    <t>12 hrs. (must complete courses 1846, 1847, 1848, 1849) - BDAC 103, BDAC 105, BDAC 107, SBLT 101 (CMGT)</t>
  </si>
  <si>
    <t>0734</t>
  </si>
  <si>
    <t>Medical Assistant Advanced Pharmacology</t>
  </si>
  <si>
    <t xml:space="preserve">2 hrs. - ALHL 110 </t>
  </si>
  <si>
    <t>0721</t>
  </si>
  <si>
    <t>Medical Terminology</t>
  </si>
  <si>
    <t>2 hrs. - ALHL 105</t>
  </si>
  <si>
    <t>1909</t>
  </si>
  <si>
    <t>Metal Trades Processes and Applications</t>
  </si>
  <si>
    <t>1767</t>
  </si>
  <si>
    <t>National Electrical Code</t>
  </si>
  <si>
    <t>1831</t>
  </si>
  <si>
    <t>Photography and Dark Room Procedures</t>
  </si>
  <si>
    <t>1722</t>
  </si>
  <si>
    <t>Piping Systems Drafting</t>
  </si>
  <si>
    <t>2 hrs. - DRFT 212</t>
  </si>
  <si>
    <t>2081</t>
  </si>
  <si>
    <t>Plumbing I</t>
  </si>
  <si>
    <t>12 hrs. (must complete courses 2081, 2082, 2083, 2084) - BDAC 103, BDAC 105, BDAC 107, SBLT 101 (CMGT)</t>
  </si>
  <si>
    <t>2082</t>
  </si>
  <si>
    <t>Plumbing II</t>
  </si>
  <si>
    <t>2083</t>
  </si>
  <si>
    <t>Plumbing III</t>
  </si>
  <si>
    <t>2084</t>
  </si>
  <si>
    <t>Plumbing IV</t>
  </si>
  <si>
    <t>1771</t>
  </si>
  <si>
    <t>Rotating Devices and Control Circuitry</t>
  </si>
  <si>
    <t>3 hrs. - PWPT 107 Electrical Controls</t>
  </si>
  <si>
    <t>1696</t>
  </si>
  <si>
    <t>Security+</t>
  </si>
  <si>
    <t>3 hrs. - ISST 250 (with Security+ Certif. or Test Out Security Pro)</t>
  </si>
  <si>
    <t>3 hrs. - CRJU 101</t>
  </si>
  <si>
    <t>1695</t>
  </si>
  <si>
    <t>Server+</t>
  </si>
  <si>
    <t xml:space="preserve">3 hrs. - INFT 121 (with Server+ Certification)
</t>
  </si>
  <si>
    <t>2145</t>
  </si>
  <si>
    <t>Soldering and Flaring Copper Pipe</t>
  </si>
  <si>
    <t>12 hrs. (must complete courses 2142, 2143, 2144, 2145) - BDAC 103, BDAC 105, BDAC 107, SBLT 101 (CMGT)</t>
  </si>
  <si>
    <t>1726</t>
  </si>
  <si>
    <t>Structural Steel Drafting</t>
  </si>
  <si>
    <t xml:space="preserve">3 hrs. - DRFT 204
</t>
  </si>
  <si>
    <t>1709</t>
  </si>
  <si>
    <t>Technical Computer Applications</t>
  </si>
  <si>
    <t xml:space="preserve">3 hrs. - GNET 107 or GNET 108 or Technical Elective </t>
  </si>
  <si>
    <t>1711</t>
  </si>
  <si>
    <t>Web Development and Support</t>
  </si>
  <si>
    <t>3 hrs. - CSCT 130 &amp; CSCT 131</t>
  </si>
  <si>
    <t>12 hrs. (must complete courses 1862, 1863, 1864, 1865) - BDAC 103, BDAC 105, BDAC 107, SBLT 101 (CMGT)</t>
  </si>
  <si>
    <t>0520</t>
  </si>
  <si>
    <t xml:space="preserve">Work-Based Integration and Transition </t>
  </si>
  <si>
    <t>3 hrs. - CMGT 150 (1 cr. hr.)</t>
  </si>
  <si>
    <t>3 hrs. - credits given after second course (1403)</t>
  </si>
  <si>
    <t>3 hrs. - ACC 120</t>
  </si>
  <si>
    <t>1 hr. - AAT 100</t>
  </si>
  <si>
    <t>3 hrs. - BUS 101</t>
  </si>
  <si>
    <t>1409</t>
  </si>
  <si>
    <t>Business Communications</t>
  </si>
  <si>
    <t>3 hrs. - BUS 203</t>
  </si>
  <si>
    <t>3 hrs. - CIS 114</t>
  </si>
  <si>
    <t>1871</t>
  </si>
  <si>
    <t>Electrical Maintenance</t>
  </si>
  <si>
    <t>4 hrs. (must complete courses 1871, 1765) - WTT 120</t>
  </si>
  <si>
    <t>1873</t>
  </si>
  <si>
    <t>Fundamentals of Industrial Equipment Maintenance</t>
  </si>
  <si>
    <t xml:space="preserve">3 hrs. - ELM 217
</t>
  </si>
  <si>
    <t>1875</t>
  </si>
  <si>
    <t>Hydraulic and Pneumatic Aystems</t>
  </si>
  <si>
    <t>3 hrs. - ELM 120</t>
  </si>
  <si>
    <t>3 hrs. (must complete courses 1445 and 0416) - BUS 210</t>
  </si>
  <si>
    <t>3 hrs. - BUS 210</t>
  </si>
  <si>
    <t>3 hrs. - AHS 108</t>
  </si>
  <si>
    <t>1449</t>
  </si>
  <si>
    <t>Office Management</t>
  </si>
  <si>
    <t>3 hrs. - BOS 250</t>
  </si>
  <si>
    <t>4 hrs. - WTT 120</t>
  </si>
  <si>
    <t xml:space="preserve">3 hrs. - credits given after second course </t>
  </si>
  <si>
    <t>3 hrs. - ACCT 231</t>
  </si>
  <si>
    <t>3 hrs. - BUSN 100</t>
  </si>
  <si>
    <t>3 hrs. - BUSN 193</t>
  </si>
  <si>
    <t>3 hrs. - CSCI 101</t>
  </si>
  <si>
    <t>1034</t>
  </si>
  <si>
    <t>Corrections</t>
  </si>
  <si>
    <t>15 hrs. (must be a completer with WVEIS courses: 1225, 1226, 1039, 1034, 1035, 1037, 1031) - CRJU 111, CRJU 223, CRJU 222, CRJU 199, CRJU 199</t>
  </si>
  <si>
    <t>6 hrs. (must complete courses 1003, 1004, 1008, 1009) - EDUC 213, EDUC 197</t>
  </si>
  <si>
    <t>1304</t>
  </si>
  <si>
    <t>Educational Psychology and Learning</t>
  </si>
  <si>
    <t>7 hrs. (must complete courses 1301, 1302, 1304, 1135) - EDUC 203, EDUC 207, EDUC 197</t>
  </si>
  <si>
    <t>1301</t>
  </si>
  <si>
    <t>Foundations in Education</t>
  </si>
  <si>
    <t>1035</t>
  </si>
  <si>
    <t>Law Enforcement</t>
  </si>
  <si>
    <t>3 hrs. - MGMT 202</t>
  </si>
  <si>
    <t>1037</t>
  </si>
  <si>
    <t>Strategic Security and Protection</t>
  </si>
  <si>
    <t>1302</t>
  </si>
  <si>
    <t>Student Learning, Development and Diversity</t>
  </si>
  <si>
    <t>1135</t>
  </si>
  <si>
    <t>Teacher Preparation: Seminar in Educational Practice</t>
  </si>
  <si>
    <t>1667</t>
  </si>
  <si>
    <t>AC Circuit Concepts</t>
  </si>
  <si>
    <t>3 hrs. - TS Component III: Electronics Tech TOS</t>
  </si>
  <si>
    <t>3 hrs. - AC 103- with passage of MCTC  challenge exam</t>
  </si>
  <si>
    <t>1668</t>
  </si>
  <si>
    <t>Analog Circuits and Systems</t>
  </si>
  <si>
    <t>1661</t>
  </si>
  <si>
    <t>Blueprint Reading</t>
  </si>
  <si>
    <t>3 hrs. - MT 200</t>
  </si>
  <si>
    <t>3 hrs. - MG 101- with passage of MCTC  challenge exam</t>
  </si>
  <si>
    <t>4 hrs. - IT 131 (Must Pass Cisco Certification Exams)</t>
  </si>
  <si>
    <t>4 hrs. - IT 141 (Must Pass Cisco Certification Exams)</t>
  </si>
  <si>
    <t>4 hrs. - IT 231 (Must Pass Cisco Certification Exams)</t>
  </si>
  <si>
    <t>4 hrs. - IT 241 (Must Pass Cisco Certification Exams)</t>
  </si>
  <si>
    <t>3 hrs. - CJS 102- with passage of MCTC  challenge exam</t>
  </si>
  <si>
    <t>1666</t>
  </si>
  <si>
    <t>DC Circuit Concepts</t>
  </si>
  <si>
    <t>0742</t>
  </si>
  <si>
    <t>Dental Assistant Clinical Practice</t>
  </si>
  <si>
    <t>4 hrs. - DA 242</t>
  </si>
  <si>
    <t>0748</t>
  </si>
  <si>
    <t>Dental Assisting II</t>
  </si>
  <si>
    <t>2 hrs. - DA 248 or DA 251</t>
  </si>
  <si>
    <t>0746</t>
  </si>
  <si>
    <t>Dental Science</t>
  </si>
  <si>
    <t>1-3 hrs. - DA 246</t>
  </si>
  <si>
    <t>0747</t>
  </si>
  <si>
    <t>Dental Specialties</t>
  </si>
  <si>
    <t>2 hrs. - DA 247 or DA 250</t>
  </si>
  <si>
    <t>1669</t>
  </si>
  <si>
    <t>Digital and Computer Concepts</t>
  </si>
  <si>
    <t>3 hrs. - IT Web Developer Option</t>
  </si>
  <si>
    <t xml:space="preserve">3 hrs. - IT Web Developer </t>
  </si>
  <si>
    <t>5 hrs. - TS Component III: Early Childhood Education TOS</t>
  </si>
  <si>
    <t>3 hrs. - TS Component III: Early Childhood Education TOS</t>
  </si>
  <si>
    <t>2 hrs. - CLA 200</t>
  </si>
  <si>
    <t>0792</t>
  </si>
  <si>
    <t>Emergency Services 1</t>
  </si>
  <si>
    <t>10 hrs. - EME 109, 109L- with passage of EMT-B</t>
  </si>
  <si>
    <t>1212</t>
  </si>
  <si>
    <t>Event and Project Planning and Management</t>
  </si>
  <si>
    <t xml:space="preserve">Waiting on approval </t>
  </si>
  <si>
    <t>1705</t>
  </si>
  <si>
    <t>Fundamentals of Computer Systems</t>
  </si>
  <si>
    <t>4 hrs. - IT 270 (Must pass Comp TIA's A+ Certification Exam)</t>
  </si>
  <si>
    <t>3 hrs. - TS Component III: Graphic Communications TOS</t>
  </si>
  <si>
    <t>2 hrs. - MT 105</t>
  </si>
  <si>
    <t>1211</t>
  </si>
  <si>
    <t>Introduction to Hospitality and Tourism</t>
  </si>
  <si>
    <t>3 hrs. - CJS 101- with passage of MCTC  challenge exam</t>
  </si>
  <si>
    <t>4 hrs. - MT 121</t>
  </si>
  <si>
    <t>3 hrs. - AH 151- with passage of MCTC  challenge exam</t>
  </si>
  <si>
    <t>3 hrs. - MT 205</t>
  </si>
  <si>
    <t>1453</t>
  </si>
  <si>
    <t>Microsoft IT Excel Expert</t>
  </si>
  <si>
    <t>3 hrs. - IT 150 (Must Pass MOS Certification)</t>
  </si>
  <si>
    <t>1427</t>
  </si>
  <si>
    <t>Microsoft IT Outlook and OneNote</t>
  </si>
  <si>
    <t>3 hrs. - AT 136- with passage of MCTC  challenge exam</t>
  </si>
  <si>
    <t>1433</t>
  </si>
  <si>
    <t>Microsoft IT Word Expert</t>
  </si>
  <si>
    <t>3 hrs. - AT 265- with passage of MCTC  challenge exam</t>
  </si>
  <si>
    <t>2 hrs. (must also take 1014) - CA 120 *Must pass CCI Exam</t>
  </si>
  <si>
    <t>2 hrs. (must also take 1013) - CA 120 *Must pass CCI Exam</t>
  </si>
  <si>
    <t>3 hrs. -CJS 244- with passage of MCTC  challenge exam</t>
  </si>
  <si>
    <t>0749</t>
  </si>
  <si>
    <t>Supervised Dental Clinical Experience</t>
  </si>
  <si>
    <t>3 hrs. - DA 249</t>
  </si>
  <si>
    <t>3 hrs. - IT Web Developer option</t>
  </si>
  <si>
    <t xml:space="preserve">3 hrs. (must complete courses 1401 and 1403)- ADOF 201 </t>
  </si>
  <si>
    <t xml:space="preserve">3 hrs. (must have courses 1627, 1629, and 1635) - AUTO 102 </t>
  </si>
  <si>
    <t>1633</t>
  </si>
  <si>
    <t>Automotive Technology AST-2</t>
  </si>
  <si>
    <t xml:space="preserve">3 hrs. (must take courses 1623 and 1633) - AUTO 104 </t>
  </si>
  <si>
    <t>3 hrs. - AUTO 200 Brakes or 3 hrs. (must take courses 1623 and 1633) - AUTO 104</t>
  </si>
  <si>
    <t xml:space="preserve">3 hrs. (must have courses 1625 and 1637) - AUTO 204 </t>
  </si>
  <si>
    <t>1822</t>
  </si>
  <si>
    <t>Blueprint Reading For Construction</t>
  </si>
  <si>
    <t xml:space="preserve">3 hrs. - BCON 104 </t>
  </si>
  <si>
    <t xml:space="preserve">3 hrs. - BUSN 100 </t>
  </si>
  <si>
    <t xml:space="preserve">3 hrs. (must complete courses 1411 and 1413) - COSC 101 </t>
  </si>
  <si>
    <t xml:space="preserve">3 hrs. (must have course 1842 and 1843) - Foundations and Framing </t>
  </si>
  <si>
    <t>3 hrs. (must have courses 1844 and 1845) - BCON 103</t>
  </si>
  <si>
    <t>3 hrs. (must also take course 1758) - INDT 110 or 3 hrs. (must also take courses 1757, 1758, 1759) - INDT 200</t>
  </si>
  <si>
    <t>3 hrs. (must also take course 1758) - INDT 100 or 3 hrs. (must also take courses 1756, 1758, 1759) - INDT 200</t>
  </si>
  <si>
    <t>3 hrs. (must also take course 1757) - INDT 100 or 3 hrs. (must also take course 1756) - INDT 110 or 3 hrs. (must also take course 1759) - INDT 160 or 3 hrs. (must also take courses 1757, 1756, 1759) - INDT 200</t>
  </si>
  <si>
    <t>3 hrs. (must also take course 1758) - INDT 160 or 3 hrs. (must also take courses 1757, 1758, 1756) - INDT 200</t>
  </si>
  <si>
    <t>3 hrs. - BCON 105</t>
  </si>
  <si>
    <t>3 hrs. - WELD 131</t>
  </si>
  <si>
    <t>6 hrs. - WELD 130</t>
  </si>
  <si>
    <t>3 hrs. - WELD 120</t>
  </si>
  <si>
    <t>6 hrs. - WELD 136</t>
  </si>
  <si>
    <t>3 hrs. (must complete 1401,1439,1411, &amp; business elective) - BUSN 1102</t>
  </si>
  <si>
    <t>3 hrs. (must complete courses 1013, 1014, 1019, 1020, and must have ServSafe Manager Certification) or 7 hrs. (must complete courses 1013, 1014, 1019, 1020, and must have ServSafe Manager Certification and Certificate of Achievement from National Restaurant Association) - FOSM 1100, FOSM 1119, FOSM 1121, FOSM 1170, FOSM 2229</t>
  </si>
  <si>
    <t xml:space="preserve"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2 hrs. (must complete courses 0711, 0715, and must have CPR card) - HLCA 1101, EMMS 1109 </t>
  </si>
  <si>
    <t>6 hrs. (must complete course 1721, 1725, 1727,1729) - DRFT 1100, DRFT 2200</t>
  </si>
  <si>
    <t>2208</t>
  </si>
  <si>
    <t>Auto Extrication</t>
  </si>
  <si>
    <t>7 hrs. (must beEmergency and Firefighting Management Services Completers and pass EMS entrance exam) - EMMS 1103 EMT - B w/ EMT B Certification</t>
  </si>
  <si>
    <t>1026</t>
  </si>
  <si>
    <t>Baking and Pastry Advanced</t>
  </si>
  <si>
    <t>3 hrs. (must complete courses 1013, 1024, 1025, 1026, and have ServSafe Manager Certification) - FOSM 1100, FOSM 1119, FOSM 1121</t>
  </si>
  <si>
    <t>1024</t>
  </si>
  <si>
    <t>Baking and Pastry I</t>
  </si>
  <si>
    <t>1025</t>
  </si>
  <si>
    <t>Baking and Pastry II</t>
  </si>
  <si>
    <t>3 hrs. (must complete 1439,0422,1470) - BUSN 1102 or 3 hrs. (must complete 1401,1439,1411, &amp; business elective) - BUSN 1102</t>
  </si>
  <si>
    <t>3 hrs. ( must complete courses 1411, 1413, 1453, 1433 or have most recent Microsoft Office Specialist Certfication - Word, Excel, Powerpoint, &amp; Access) - OFAD 1150</t>
  </si>
  <si>
    <t>1417</t>
  </si>
  <si>
    <t>Business Law</t>
  </si>
  <si>
    <t>1421</t>
  </si>
  <si>
    <t>Business Recordkeeping</t>
  </si>
  <si>
    <t>6 hrs. (must complete courses 1642, 1644, and must pass most recent CCNET) - INFO 2250, INFO 2251</t>
  </si>
  <si>
    <t>2466</t>
  </si>
  <si>
    <t>Civil Engineering and Architecture (PLTW)</t>
  </si>
  <si>
    <t>3 hrs. (must complete courses 2461, 2466, 2463, 2465) - DRFT 2200</t>
  </si>
  <si>
    <t>3 hrs. (must complete courses 1796, 1797, 1798, 1799) - GRAPH 2280</t>
  </si>
  <si>
    <t>0789</t>
  </si>
  <si>
    <t>Clinical Specialty I</t>
  </si>
  <si>
    <t>11 hrs. (must complete courses 0711, 0715, 0789, 0790, 0720, 0721) - HLCA 1100, HLCA 1101, HLCA 1110, HLCA 2205 (must pass recognized phlebotomy industry certification), EMMS 1109 (must have current CPR certification)</t>
  </si>
  <si>
    <t>0790</t>
  </si>
  <si>
    <t>Clinical Specialty II</t>
  </si>
  <si>
    <t>1456</t>
  </si>
  <si>
    <t>Coding, App and Game Design I</t>
  </si>
  <si>
    <t>9 hrs. (must complete course 1431, 1455, 1456, 1457) - GRAP 1125, GRAP 2280, INFO 2240</t>
  </si>
  <si>
    <t>1457</t>
  </si>
  <si>
    <t>Coding, App and Game Design II</t>
  </si>
  <si>
    <t>1665</t>
  </si>
  <si>
    <t>CompTIA A+ 220-902</t>
  </si>
  <si>
    <t>6 hrs. (must complete 1664, 1665, 1694, 1705 &amp; pass CompTIA #220-901 or newer hardware &amp; pass CompTIA #220-902 or newer software) - INFO 2205, INFO 2206</t>
  </si>
  <si>
    <t>1664</t>
  </si>
  <si>
    <t>CompTIA A+220-901</t>
  </si>
  <si>
    <t>6 hrs. (must complete courses 1692, 1693) - INFO 2205, INFO 2206</t>
  </si>
  <si>
    <t>2465</t>
  </si>
  <si>
    <t>Computer Integrated Manufacturing (PLTW)</t>
  </si>
  <si>
    <t>6 hrs. (must complete courses 1039, 1225, 1226, 1034) - CRJU 2206, CRJU 2295</t>
  </si>
  <si>
    <t>6 hrs. (must complete courses 1431 and 1455) - GRAP 1125, GRAP 2280 or 9 hrs. (must complete course 1431, 1455, 1456, 1457) - GRAP 1125, GRAP 2280, INFO 2240</t>
  </si>
  <si>
    <t>2209</t>
  </si>
  <si>
    <t>Driver/Pump Operator</t>
  </si>
  <si>
    <t>12hrs. (must complete 1003, 1004, 1008, 1009 and have HRS Education WV) - EC 1105, EC 1106, EC 1107, EC 1130</t>
  </si>
  <si>
    <t>3 hrs. ( must complete courses 1301, 1302, 1304, 1135) - EC 1130</t>
  </si>
  <si>
    <t>0732</t>
  </si>
  <si>
    <t>Emergency Services 2</t>
  </si>
  <si>
    <t>9 hrs. (must complete courses 1039, 1225, 1226, 1031) - CRJU 1100, CRJU 1101, CRJU 2295 or 6 hrs. (must complete courses 1039, 1225, 1226, 1034) - CRJU 2206, CRJU 2295 or 12 hrs. (must complete courses 1039, 1225, 1226, 1035) - CRJU 1100, CRJU 1101, CRJU 2206, CRJU 2295</t>
  </si>
  <si>
    <t>1471</t>
  </si>
  <si>
    <t>Financial Analysis for Managers</t>
  </si>
  <si>
    <t>3 hrs. (must complete courses 1451,1470,1471) - FINC 2230</t>
  </si>
  <si>
    <t>2202</t>
  </si>
  <si>
    <t>Fire Science Technology</t>
  </si>
  <si>
    <t xml:space="preserve"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2 hrs. (must complete courses 0711, 0715, and must have CPR card) - HLCA 1101, EMMS 1109 </t>
  </si>
  <si>
    <t>9 hrs. (must complete courses 1857, 1851, 1859, 1861) - GRAP 1101, GRAP 1145, ARTD 1140</t>
  </si>
  <si>
    <t>2251</t>
  </si>
  <si>
    <t>Industrial Hazardous Material</t>
  </si>
  <si>
    <t>2250</t>
  </si>
  <si>
    <t>Industrial Incident Command</t>
  </si>
  <si>
    <t>0656</t>
  </si>
  <si>
    <t xml:space="preserve">Introduction to Central Supply and Employability Skills </t>
  </si>
  <si>
    <t>6 hrs. (must complete courses 0651, 0652, 0653, 0654, 0655, 0656, 0657, 0658 and must have National Certification) - HLCA 1179</t>
  </si>
  <si>
    <t>2461</t>
  </si>
  <si>
    <t>Introduction to Engineering Design (PLTW)</t>
  </si>
  <si>
    <t>1470</t>
  </si>
  <si>
    <t xml:space="preserve">Introduction to Finance </t>
  </si>
  <si>
    <t>3 hrs. (must complete 1439,0422,1470) - BUSN 1102 or 3 hrs. (must complete courses 1451,1470,1471) - FINC 2230</t>
  </si>
  <si>
    <t>12 hrs. (must complete courses 1039, 1225, 1226, 1035) - CRJU 1100, CRJU 1101, CRJU 2206, CRJU 2295</t>
  </si>
  <si>
    <t>3 hrs. (must complete 1439,0422,1470) - BUSN 1102</t>
  </si>
  <si>
    <t>0733</t>
  </si>
  <si>
    <t xml:space="preserve">Medical Assistant Clinical </t>
  </si>
  <si>
    <t>8 hrs. (must complete courses 0711, 0715, 0733, 0737, 0721, and have a CPR card) - EMMS 1109, HLCA 1100, HLCA 1101, HLCA 1200</t>
  </si>
  <si>
    <t>0737</t>
  </si>
  <si>
    <t>Medical Assistant Lab and Diagnostic Procedures</t>
  </si>
  <si>
    <t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3 hrs. - HLCA 1100</t>
  </si>
  <si>
    <t>1451</t>
  </si>
  <si>
    <t>Personal Finance</t>
  </si>
  <si>
    <t>3 hrs. (must complete courses 1401,1439,1411, &amp; business elective) - BUSN 1102 or 3 hrs. (must complete courses 1451,1470,1471) - FINC 2230</t>
  </si>
  <si>
    <t>2463</t>
  </si>
  <si>
    <t>Principles of Engineering (PLTW)</t>
  </si>
  <si>
    <t>3 hrs. (must complete courses 1013, 1014, 1019, 1020, and must have ServSafe Manager Certification) or 7 hrs. (must complete courses 1013, 1014, 1019, 1020, and must have ServSafe Manager Certification and Certificate of Achievement from National Restaurant Association) - FOSM 1100, FOSM 1119, FOSM 1121, FOSM 1170, FOSM 2229 or 3 hrs. (must complete courses 1013, 1024, 1025, 1026, and have ServSafe Manager Certification) - FOSM 1100, FOSM 1119, FOSM 1121</t>
  </si>
  <si>
    <t>9 hrs. (must complete courses 1039, 1225, 1226, 1031) - CRJU 1100, CRJU 1101, CRJU 2295</t>
  </si>
  <si>
    <t>0651</t>
  </si>
  <si>
    <t>Surgical Technology I</t>
  </si>
  <si>
    <t>0652</t>
  </si>
  <si>
    <t>Surgical Technology II</t>
  </si>
  <si>
    <t>0653</t>
  </si>
  <si>
    <t>Surgical Technology III</t>
  </si>
  <si>
    <t>0654</t>
  </si>
  <si>
    <t>Surgical Technology IV</t>
  </si>
  <si>
    <t>0655</t>
  </si>
  <si>
    <t>Surgical Technology V</t>
  </si>
  <si>
    <t>0657</t>
  </si>
  <si>
    <t>Surgical Technology VI</t>
  </si>
  <si>
    <t>0658</t>
  </si>
  <si>
    <t>Surgical Technology VII</t>
  </si>
  <si>
    <t>2207</t>
  </si>
  <si>
    <t>Telecommunicator</t>
  </si>
  <si>
    <t>1575</t>
  </si>
  <si>
    <t>AC Advanced Manufacturing I</t>
  </si>
  <si>
    <t>4 hrs (must also complete courses 1576, 1577, and 1578) - MX110, MX250</t>
  </si>
  <si>
    <t>1576</t>
  </si>
  <si>
    <t>AC Advanced Manufacturing II</t>
  </si>
  <si>
    <t>4 hrs (must also complete courses 1575, 1577, and 1578) - MX110, MX250</t>
  </si>
  <si>
    <t>1577</t>
  </si>
  <si>
    <t>AC Advanced Manufacturing III</t>
  </si>
  <si>
    <t>4 hrs (must also complete courses 1575, 1576, and 1578) - MX110, MX250</t>
  </si>
  <si>
    <t>1578</t>
  </si>
  <si>
    <t>AC Advanced Manufacturing IV</t>
  </si>
  <si>
    <t>4 hrs (must also complete courses 1575, 1576, and 1577) - MX110, MX250</t>
  </si>
  <si>
    <t>5 hrs (Must also take course 1666)- EG105, EG107</t>
  </si>
  <si>
    <t>1 hr. (must complete courses 0711 &amp; 0715) - AH 200 (must have certifications)</t>
  </si>
  <si>
    <t>2468</t>
  </si>
  <si>
    <t>Aerospace Engineering (PLTW)</t>
  </si>
  <si>
    <t>3 hrs. - TS 157 No equiv course available, available only for Technical Studies degree</t>
  </si>
  <si>
    <t>0110</t>
  </si>
  <si>
    <t>Agriculture Entrepreneurship</t>
  </si>
  <si>
    <t>3 hrs - AG 270 (must also take 0134)</t>
  </si>
  <si>
    <t>4 hrs (must also take course 1669) - TS150</t>
  </si>
  <si>
    <t>4 hrs. - TS 151 - Vocational Core I - Available only for Technical Studies degree</t>
  </si>
  <si>
    <t>1416</t>
  </si>
  <si>
    <t>Artificial Intelligence (PLTW)</t>
  </si>
  <si>
    <t>3 hrs. - TS 151 permitted as an IT restricted elective</t>
  </si>
  <si>
    <t>4 hrs. - TS 152 - Vocational Core II - Available only for Technical Studies degree</t>
  </si>
  <si>
    <t>4 hrs. - TS 153 - Vocational Core III - Available only for Technical Studies degree</t>
  </si>
  <si>
    <t>4 hrs. - TS 154 - Vocational Core IV - Available only for Technical Studies degree</t>
  </si>
  <si>
    <t>3hrs. - TS 155 - Vocational Elective I - Available only for Technical Studies degree</t>
  </si>
  <si>
    <t>3 hrs. - EG 123</t>
  </si>
  <si>
    <t>4 hrs. - TS 152 - Vocational Core I - Available only for Technical Studies degree</t>
  </si>
  <si>
    <t>4 hrs. - TS 153 - Vocational Core I - Available only for Technical Studies degree</t>
  </si>
  <si>
    <t>4 hrs. - TS 154 - Vocational Core I - Available only for Technical Studies degree</t>
  </si>
  <si>
    <t>1 hr - CS 103</t>
  </si>
  <si>
    <t>6 hrs. - CS 102, CS 103, CS 116, CS 118, CS 125</t>
  </si>
  <si>
    <t>1420</t>
  </si>
  <si>
    <t>Capstone Course: Computational Problem Solving (PLTW)</t>
  </si>
  <si>
    <t>4 hrs. - TS 151 No equiv IT course available, use TS course as restricted elective</t>
  </si>
  <si>
    <t>4 hrs. - TS 152 No equiv IT course available, use TS course as restricted elective</t>
  </si>
  <si>
    <t>4 hrs. - TS 153 No equiv IT course available, use TS course as restricted elective</t>
  </si>
  <si>
    <t>4 hrs. - TS 154 No equiv IT course available, use TS course as restricted elective</t>
  </si>
  <si>
    <t>3 hrs. - TS 156 No equiv course available, available only for Technical Studies degree</t>
  </si>
  <si>
    <t>3 hrs. (must complete courses 1456 &amp; 1457) - IT 161</t>
  </si>
  <si>
    <t>3 hrs. - IT 181</t>
  </si>
  <si>
    <t>3 hrs. - IT 180</t>
  </si>
  <si>
    <t>2 hrs. - MX 110 Introduction to Mechatronics</t>
  </si>
  <si>
    <t>1412</t>
  </si>
  <si>
    <t>Computer Science Applications (PLTW)</t>
  </si>
  <si>
    <t>3 hrs. (must complete courses 1408, 1410, 1412) - IT 104,  IT 114</t>
  </si>
  <si>
    <t>1410</t>
  </si>
  <si>
    <t>Computer Science Principles (PLTW)</t>
  </si>
  <si>
    <t>1418</t>
  </si>
  <si>
    <t>Cybersecurity (PLTW)</t>
  </si>
  <si>
    <t>3 hrs. - IT 170</t>
  </si>
  <si>
    <t>5 hrs (Must also take course 1667)- EG105, EG107</t>
  </si>
  <si>
    <t>4 hrs (must also take course 1668) - TS150</t>
  </si>
  <si>
    <t>2462</t>
  </si>
  <si>
    <t>Digital Electronics (PLTW)</t>
  </si>
  <si>
    <t>3 hrs. - TS 155 No equiv course available, available only for Technical Studies degree</t>
  </si>
  <si>
    <t>3 hrs. - IT 145</t>
  </si>
  <si>
    <t>3 hrs. - IT 146</t>
  </si>
  <si>
    <t>3 hrs. - DR 206</t>
  </si>
  <si>
    <t>3 hrs. - ED 112, ED 280</t>
  </si>
  <si>
    <t>9 hrs. - ED 124, ED 126, ED 214</t>
  </si>
  <si>
    <t>6  hrs. - E 213, ED 224</t>
  </si>
  <si>
    <t>6 hrs. - ED 122, ED 230</t>
  </si>
  <si>
    <t>5 hrs (must also take course 1873) - EG105, EG107</t>
  </si>
  <si>
    <t>1 hr. - EG 105</t>
  </si>
  <si>
    <t>4 hrs. (must complete courses 1757, 1758, 1759) - EG 107</t>
  </si>
  <si>
    <t>1744</t>
  </si>
  <si>
    <t>Electronic Engine Controls</t>
  </si>
  <si>
    <t>2464</t>
  </si>
  <si>
    <t>Engineering Design and Development (PLTW)</t>
  </si>
  <si>
    <t>3 hrs. - EG 101 Engineering I</t>
  </si>
  <si>
    <t>2469</t>
  </si>
  <si>
    <t>Environmental Sustainability (PLTW)</t>
  </si>
  <si>
    <t>3 hrs. - TS 158 No equiv course available, available only for Technical Studies degree</t>
  </si>
  <si>
    <t>1888</t>
  </si>
  <si>
    <t>FAA 107 Flight Operations</t>
  </si>
  <si>
    <t>3 hrs - IT 134 (must also complete 1887)</t>
  </si>
  <si>
    <t>1887</t>
  </si>
  <si>
    <t>FAA 107 Ground Operations</t>
  </si>
  <si>
    <t>3 hrs - IT 134 (must also complete 1888)</t>
  </si>
  <si>
    <t>3 hrs - ED 114 Introduction to Education Foundations.  
*** Requires documentation of 25 hours of observation</t>
  </si>
  <si>
    <t>6 hrs. - AH 100 Patient Care Technology with certifications, AH122 - First Aid - with certification, AH 124 - CPR - with certification or 1 hr. (must complete courses 0711 &amp; 0715) - AH 200 (must have certifications)</t>
  </si>
  <si>
    <t>3hrs. - TS 156 - Vocational Elective I - Available only for Technical Studies degree</t>
  </si>
  <si>
    <t>1671</t>
  </si>
  <si>
    <t>Fundamentals of Collision Repair Technology</t>
  </si>
  <si>
    <t>3 hrs. - DR 204</t>
  </si>
  <si>
    <t>5 hrs (must also take courses 1807 and 1771) - EG105 and EG107</t>
  </si>
  <si>
    <t>3hrs. - TS 157 - Vocational Elective I - Available only for Technical Studies degree</t>
  </si>
  <si>
    <t>6 hrs. (must complete courses 1851,1857,1859, and 1861) - IT 145, IT 147</t>
  </si>
  <si>
    <t>5 hrs (must also take course 1871) - EG105, EG107</t>
  </si>
  <si>
    <t>1962</t>
  </si>
  <si>
    <t>Fundamentals of Power Equipment I</t>
  </si>
  <si>
    <t>1964</t>
  </si>
  <si>
    <t>Fundamentals of Power Equipment II</t>
  </si>
  <si>
    <t>4 hrs- WL102</t>
  </si>
  <si>
    <t>3 hrs - AG 203</t>
  </si>
  <si>
    <t>4 hrs-EG205</t>
  </si>
  <si>
    <t>4 hrs- EG225</t>
  </si>
  <si>
    <t xml:space="preserve">4 hr. - AG 101 </t>
  </si>
  <si>
    <t>3 hrs - DR 204</t>
  </si>
  <si>
    <t>1408</t>
  </si>
  <si>
    <t>Introduction to Computer Science (PLTW)</t>
  </si>
  <si>
    <t>2 hrs. (must complete courses 2461 &amp; 2463) - OR 105, EG 105</t>
  </si>
  <si>
    <t>4 hrs. -  TS 150 Vocational Block I permitted as restricted elective toward Mechatronics Technology</t>
  </si>
  <si>
    <t>2 hrs. - AH 108 (must have certifications)</t>
  </si>
  <si>
    <t>2 hrs. - CS 118</t>
  </si>
  <si>
    <t>2 hrs. - CS 116</t>
  </si>
  <si>
    <t>1 hr. - EG 297</t>
  </si>
  <si>
    <t>0200</t>
  </si>
  <si>
    <t>Natural Resources Management</t>
  </si>
  <si>
    <t>4 hr - AG 103</t>
  </si>
  <si>
    <t>4 hrs. - IT 183</t>
  </si>
  <si>
    <t>1675</t>
  </si>
  <si>
    <t>Non-Structural Analysis and Damage Repair</t>
  </si>
  <si>
    <t>0825</t>
  </si>
  <si>
    <t>Phlebotomy Skills</t>
  </si>
  <si>
    <t>11 hrs - AH 100, AH 103, AH 112, AH 113 (with ASPT certification)</t>
  </si>
  <si>
    <t>1966</t>
  </si>
  <si>
    <t>Power Equipment Service I</t>
  </si>
  <si>
    <t>1968</t>
  </si>
  <si>
    <t>Power Equipment Service II</t>
  </si>
  <si>
    <t>1769</t>
  </si>
  <si>
    <t>Residential Wiring</t>
  </si>
  <si>
    <t>4 hrs - EG 230</t>
  </si>
  <si>
    <t>1866</t>
  </si>
  <si>
    <t>Robotics REC 1</t>
  </si>
  <si>
    <t>9 hrs (must also complete courses 1867, 1868, and 1869)-EG105, TS150</t>
  </si>
  <si>
    <t>1867</t>
  </si>
  <si>
    <t>Robotics REC 2</t>
  </si>
  <si>
    <t>9 Hrs (must also complete courses 1866, 1868, and 1869)-EG105, TS150</t>
  </si>
  <si>
    <t>1868</t>
  </si>
  <si>
    <t>Robotics REC 3</t>
  </si>
  <si>
    <t>1869</t>
  </si>
  <si>
    <t>Robotics REC 4</t>
  </si>
  <si>
    <t>9 Hrs (must also complete courses 1866, 1867, and 1868)-EG105, TS150</t>
  </si>
  <si>
    <t>5 hrs (must also take courses 1807 and 1763) - EG105 and EG107</t>
  </si>
  <si>
    <t>1414</t>
  </si>
  <si>
    <t>Simulation and Modeling (PLTW)</t>
  </si>
  <si>
    <t>1677</t>
  </si>
  <si>
    <t>Structural Analysis and Damage Repair</t>
  </si>
  <si>
    <t>3 hrs - ED 218 Human Development.
*** Requires documentation of 35 hours of observation.</t>
  </si>
  <si>
    <t>1679</t>
  </si>
  <si>
    <t>Surface Preparation and Refinishing</t>
  </si>
  <si>
    <t>1684</t>
  </si>
  <si>
    <t>3 hrs - IT 147</t>
  </si>
  <si>
    <t>3 hrs. - IT 155</t>
  </si>
  <si>
    <t>11 hrs. (must complete courses 1862, 1863, 1864, 1865) - WL 102, WL 103, WL 104 )Additional credits based on certifications and/or completing a bridge course)</t>
  </si>
  <si>
    <t>WV Northern</t>
  </si>
  <si>
    <t>4 hrs (must complete courses 1666 and 1667) - EL 112</t>
  </si>
  <si>
    <t>3 hrs (must complete courses 1401 and 1403) - ACC 122</t>
  </si>
  <si>
    <t>2 hrs. (must complete courses 1013, 1014, 1019, 1020 with a "C" or better and pass ServSafe Certification) - CART 121</t>
  </si>
  <si>
    <t>3 hrs. - BA 100</t>
  </si>
  <si>
    <t>3 hrs (must complete courses 1411 and 1413) - CIT 117</t>
  </si>
  <si>
    <t>3 hrs. - CIT 123</t>
  </si>
  <si>
    <t>3 hrs. - CIT 184</t>
  </si>
  <si>
    <t xml:space="preserve">3 hrs - ECCE 100 </t>
  </si>
  <si>
    <t>3 hrs- ECCE 212</t>
  </si>
  <si>
    <t>3 hrs- PSYCH 210</t>
  </si>
  <si>
    <t xml:space="preserve">3 hrs- ECCE 214 </t>
  </si>
  <si>
    <t>3 hrs. - MEC 110</t>
  </si>
  <si>
    <t xml:space="preserve">3 hrs- ECCE 100 </t>
  </si>
  <si>
    <t>3 hrs. - PTRM 219</t>
  </si>
  <si>
    <t>3 hrs- MGT 253</t>
  </si>
  <si>
    <t>3 hrs. (must also take course 0422)- MKT 230</t>
  </si>
  <si>
    <t>3 hrs. (must also take course 0425) - MKT 230</t>
  </si>
  <si>
    <t>1 hr- AHS 103</t>
  </si>
  <si>
    <t xml:space="preserve">3 hrs. - CIT 120 </t>
  </si>
  <si>
    <t>1713</t>
  </si>
  <si>
    <t>Programming Concepts</t>
  </si>
  <si>
    <t>3 hrs. - CIT 232</t>
  </si>
  <si>
    <t>3 hrs- CIT 117</t>
  </si>
  <si>
    <t xml:space="preserve">3 hrs. - CIT 205 </t>
  </si>
  <si>
    <t>2 hrs. - CIT 187 or 3 hrs. - CIT 205</t>
  </si>
  <si>
    <t>1 hr- WELD101</t>
  </si>
  <si>
    <t>6 hrs- WELD 102</t>
  </si>
  <si>
    <t>3 hrs- WELD 202</t>
  </si>
  <si>
    <t>3 Hrs- Welding 206</t>
  </si>
  <si>
    <t xml:space="preserve">6 hrs. ( must be Accounting completer with courses 1401, 1403, 1451,  and specialization) - ACCT 123, GBUS 101 or 3 hrs. (must be Marketing Management completer with courses 0422, 0425, and two specialization courses) - GBUS 101 or 6 hrs. (must be Management and Administrative Support completer with courses 1411, 1439,and 2 specialization courses) - ACCT 123, GBUS 101 </t>
  </si>
  <si>
    <t xml:space="preserve">6 hrs. ( must be Accounting completer with courses 1401, 1403, 1451,  and specialization) - ACCT 123, GBUS 101 </t>
  </si>
  <si>
    <t>7 hrs. (must be Therapeutic Services completer with courses 0711, 0715, 0789, and 0790) - CNA 101 or 3 hrs. (must be Health Infomatics completer with courses 0711 and three specialization courses) - BTEC 253</t>
  </si>
  <si>
    <t>5 hrs. (must be Pre-Engineering PLTW completer with courses 2461, 2463, and two specialization courses) - ENGR 101, DRAF 226</t>
  </si>
  <si>
    <t xml:space="preserve">12 hrs. (must be Drafting completer with courses 1729, 1727, 1725, 1721) - DRAF 111, DRAF 226, DRAF 112, DRAF 228 </t>
  </si>
  <si>
    <t>6 hrs. ( must be Accounting completer with courses 1401, 1403, 1451,  and specialization) - ACCT 123, GBUS 101  or6 hrs. (must be Management and Administrative Support completer with courses 1411, 1439, and two specialization courses) - ACCT 123, GBUS 101 or 3 hrs. (must be Marketing Management completer with courses 0422, 0425 and two specialization courses) - GBUS 101</t>
  </si>
  <si>
    <t xml:space="preserve">6 hrs. (must be Management and Administrative Support completer with courses 1411, 1439,and two specialization courses) - ACCT 123, GBUS 101 </t>
  </si>
  <si>
    <t>6 hrs. ( must be Accounting completer with courses 1401, 1403, 1451,  and specialization) - ACCT 123, GBUS 101  or 6 hrs. (must be Management and Administrative Support completer with courses 1411, 1439,and two specialization courses) - ACCT 123, GBUS 101  or 1 hr. (must be Information Management completer) - CMS 225</t>
  </si>
  <si>
    <t>6 hrs. ( must be Accounting completer with courses 1401, 1403, 1451,  and specialization) - ACCT 123, GBUS 101  or 6 hrs. (must be Management and Administrative Support completer with courses 1411, 1439,and two specialization courses) - ACCT 123, GBUS 101 or 1 hr. (must be Information Management completer) - CMS 225 or 6 hrs. (must be Paralegal Assistant completer with courses 7780, 7781, 1413, and 1525) - LS 101, LS 215</t>
  </si>
  <si>
    <t>6 hrs. ( must be Accounting completer with courses 1401, 1403, 1451,  and specialization) - ACCT 123, GBUS 101 or 6 hrs. (must be Management and Administrative Support completer with courses in 1411, 1439 and two specialization courses) - ACCT 123, GBUS 101</t>
  </si>
  <si>
    <t xml:space="preserve">6 hrs. (must be Management and Administrative Support completer with courses 1411, 1439, and two specialization courses) - ACCT 123, GBUS 101 </t>
  </si>
  <si>
    <t>12 hrs. (must be CISCO completer with courses 1642, 1644, 1646, and 1648) - CIT 101, CIT 102, CIT 130</t>
  </si>
  <si>
    <t>7 hrs. (must be Therapeutic Services completer with courses 0711, 0715, 0789, and 0790) - CNA 101 </t>
  </si>
  <si>
    <t>12 hrs. (must be Computer Systems Repair completer with courses 1705, 1664, 1665, and 1694) - CIT 101, CIT 102, ELEC 101 </t>
  </si>
  <si>
    <t>1525</t>
  </si>
  <si>
    <t>Computerized Legal Software</t>
  </si>
  <si>
    <t>6 hrs. (must be Paralegal Assistant completer with courses 7780, 7781, 1413, and 1525) - LS 101, LS 215</t>
  </si>
  <si>
    <t>9 hrs. (must be Law and Public Safety completer with course 1225, 1226, 1039, and a specialization course) - CJ 111, CJ 112, CJ 123</t>
  </si>
  <si>
    <t>1 hr. (must be Information Management completer) - CMS 225</t>
  </si>
  <si>
    <t>3 hrs. (must be Marketing Management completer with courses 0422, 0425, and two specialization courses) - GBUS 101 or 1 hr. (must be Information Management completer) - CMS 225</t>
  </si>
  <si>
    <t xml:space="preserve">7 hrs. (must be Early Childhood Education completer with courses 1003, 1004, 1008, 1009) - CDEV 105, CDEV 251 </t>
  </si>
  <si>
    <t>3 hrs. (must be Careers in Education completer with courses 1301, 1302, 1304, and 1135) - EDUC 100</t>
  </si>
  <si>
    <t>14 hrs. (must be Electrical Technician completer with courses 1756, 1757, 1758, and 1759) - MTEC 102, MTEC 103, ELEC 115, ELEC 116, ELEC 101</t>
  </si>
  <si>
    <t>0407</t>
  </si>
  <si>
    <t>Fashion Marketing</t>
  </si>
  <si>
    <t>3 hrs. (must be Marketing Management completer with courses 0422, 0425,  and two specialization courses) - GBUS 101</t>
  </si>
  <si>
    <t>6044</t>
  </si>
  <si>
    <t>Forensic Science</t>
  </si>
  <si>
    <t>3 hrs. (must be Health Informatics completer with course 0711 and three specialization courses) - BTEC 253 or 7 hrs. (must be Therapeutic Services completer with courses 0711, 0715, 0789, and 0790) - CNA 101 </t>
  </si>
  <si>
    <t>0768</t>
  </si>
  <si>
    <t>Health Care Statistics</t>
  </si>
  <si>
    <t>3 hrs. (must be Health Informatics completer with course 0711 and three specialization courses) - BTEC 253</t>
  </si>
  <si>
    <t>0437</t>
  </si>
  <si>
    <t>Hospitality and Tourism Marketing</t>
  </si>
  <si>
    <t>3 hrs. (must be Marketing Management completer with courses 0422, 0425, and two specialization courses) - GBUS 101</t>
  </si>
  <si>
    <t>0769</t>
  </si>
  <si>
    <t>Introduction to Health Informatics</t>
  </si>
  <si>
    <t>7780</t>
  </si>
  <si>
    <t xml:space="preserve">Introduction to the Court Systems and Legal Procedure </t>
  </si>
  <si>
    <t>3 hrs. (must be Marketing Management completer with courses 0422, 0425, and two specialization courses) - GBUS 101 or 6 hrs. (must be Accounting completer with courses 1401, 1403, 1451 and specialization) - ACCT 123, GBUS 101</t>
  </si>
  <si>
    <t>0428</t>
  </si>
  <si>
    <t>Marketing Work Experience/Internship</t>
  </si>
  <si>
    <t>1443</t>
  </si>
  <si>
    <t>Medical Office Management</t>
  </si>
  <si>
    <t>7781</t>
  </si>
  <si>
    <t>Paralegal Skills</t>
  </si>
  <si>
    <t xml:space="preserve">6 hrs. ( must be Accounting completer with courses 1401, 1403, 1451,  and specialization) - ACCT 123, GBUS 101  or 6 hrs. (must be Management and Administrative Support completer with courses 1411, 1439,and two specialization courses) - ACCT 123, GBUS 101 </t>
  </si>
  <si>
    <t>0441</t>
  </si>
  <si>
    <t>Real Estate Marketing</t>
  </si>
  <si>
    <t>0434</t>
  </si>
  <si>
    <t>Sports, Entertainment and Recreation Marketing</t>
  </si>
  <si>
    <t>11 hrs. (must be Welding completer with courses 1862, 1862, 1864, and 1865) - WELD 111, MTEC 102, WELD 121, WELD 160, WELD 171</t>
  </si>
  <si>
    <t>POS#</t>
  </si>
  <si>
    <t>POS</t>
  </si>
  <si>
    <t>Course1</t>
  </si>
  <si>
    <t>Course2</t>
  </si>
  <si>
    <t>Course3</t>
  </si>
  <si>
    <t>Course4</t>
  </si>
  <si>
    <t>Course5</t>
  </si>
  <si>
    <t>Course6</t>
  </si>
  <si>
    <t>Course7</t>
  </si>
  <si>
    <t>Course8</t>
  </si>
  <si>
    <t>Course9</t>
  </si>
  <si>
    <t>Course10</t>
  </si>
  <si>
    <t>Course11</t>
  </si>
  <si>
    <t>Course12</t>
  </si>
  <si>
    <t>Course13</t>
  </si>
  <si>
    <t>Course14</t>
  </si>
  <si>
    <t>Course15</t>
  </si>
  <si>
    <t>Course16</t>
  </si>
  <si>
    <t>Course17</t>
  </si>
  <si>
    <t>Course18</t>
  </si>
  <si>
    <t>Course19</t>
  </si>
  <si>
    <t>Course20</t>
  </si>
  <si>
    <t>Course21</t>
  </si>
  <si>
    <t>Course22</t>
  </si>
  <si>
    <t>Course23</t>
  </si>
  <si>
    <t>Course24</t>
  </si>
  <si>
    <t>Course25</t>
  </si>
  <si>
    <t>Course26</t>
  </si>
  <si>
    <t>Course27</t>
  </si>
  <si>
    <t>BM1410</t>
  </si>
  <si>
    <t>Accounting</t>
  </si>
  <si>
    <t xml:space="preserve"> </t>
  </si>
  <si>
    <t>BM1465</t>
  </si>
  <si>
    <t>Administrative Support</t>
  </si>
  <si>
    <t>MA2235</t>
  </si>
  <si>
    <t>Advanced Manufacturing (Advanced Career)</t>
  </si>
  <si>
    <t>ST2200</t>
  </si>
  <si>
    <t>Aerospace Engineering (Advanced Career)</t>
  </si>
  <si>
    <t>1540</t>
  </si>
  <si>
    <t>1541</t>
  </si>
  <si>
    <t>1542</t>
  </si>
  <si>
    <t>1543</t>
  </si>
  <si>
    <t>HU2315</t>
  </si>
  <si>
    <t>Aesthetics</t>
  </si>
  <si>
    <t>1737</t>
  </si>
  <si>
    <t>1732</t>
  </si>
  <si>
    <t>1731</t>
  </si>
  <si>
    <t>1714</t>
  </si>
  <si>
    <t>1739</t>
  </si>
  <si>
    <t>AG0120</t>
  </si>
  <si>
    <t>Agribusiness Systems</t>
  </si>
  <si>
    <t>0183</t>
  </si>
  <si>
    <t>0140</t>
  </si>
  <si>
    <t>0139</t>
  </si>
  <si>
    <t>0132</t>
  </si>
  <si>
    <t>0111</t>
  </si>
  <si>
    <t>0133</t>
  </si>
  <si>
    <t>2007</t>
  </si>
  <si>
    <t>0201</t>
  </si>
  <si>
    <t>0146</t>
  </si>
  <si>
    <t>0184</t>
  </si>
  <si>
    <t>HE0715</t>
  </si>
  <si>
    <t>Allied Health</t>
  </si>
  <si>
    <t>0743</t>
  </si>
  <si>
    <t>0771</t>
  </si>
  <si>
    <t>0615</t>
  </si>
  <si>
    <t>0772</t>
  </si>
  <si>
    <t>0745</t>
  </si>
  <si>
    <t>1060</t>
  </si>
  <si>
    <t>0720</t>
  </si>
  <si>
    <t>0793</t>
  </si>
  <si>
    <t>0730</t>
  </si>
  <si>
    <t>0739</t>
  </si>
  <si>
    <t>0736</t>
  </si>
  <si>
    <t>0716</t>
  </si>
  <si>
    <t>0725</t>
  </si>
  <si>
    <t>AG0230</t>
  </si>
  <si>
    <t>Animal Processing</t>
  </si>
  <si>
    <t>0151</t>
  </si>
  <si>
    <t>0160</t>
  </si>
  <si>
    <t>0161</t>
  </si>
  <si>
    <t>AG0220</t>
  </si>
  <si>
    <t>Animal Systems</t>
  </si>
  <si>
    <t>0230</t>
  </si>
  <si>
    <t>0170</t>
  </si>
  <si>
    <t>TR1620</t>
  </si>
  <si>
    <t>Automotive Technology</t>
  </si>
  <si>
    <t>HO1015</t>
  </si>
  <si>
    <t>Baking and Pastry</t>
  </si>
  <si>
    <t>1016</t>
  </si>
  <si>
    <t>1210</t>
  </si>
  <si>
    <t>1220</t>
  </si>
  <si>
    <t>7663</t>
  </si>
  <si>
    <t>HU2305</t>
  </si>
  <si>
    <t>Barbering</t>
  </si>
  <si>
    <t>1150</t>
  </si>
  <si>
    <t>1151</t>
  </si>
  <si>
    <t>1152</t>
  </si>
  <si>
    <t>1155</t>
  </si>
  <si>
    <t>1153</t>
  </si>
  <si>
    <t>1156</t>
  </si>
  <si>
    <t>1157</t>
  </si>
  <si>
    <t>1158</t>
  </si>
  <si>
    <t>HE0780</t>
  </si>
  <si>
    <t>Biomedical Science (PLTW)</t>
  </si>
  <si>
    <t>0727</t>
  </si>
  <si>
    <t>0766</t>
  </si>
  <si>
    <t>0780</t>
  </si>
  <si>
    <t>0795</t>
  </si>
  <si>
    <t>AV1680</t>
  </si>
  <si>
    <t>Broadcasting Technology</t>
  </si>
  <si>
    <t>1681</t>
  </si>
  <si>
    <t>1683</t>
  </si>
  <si>
    <t>1685</t>
  </si>
  <si>
    <t>1687</t>
  </si>
  <si>
    <t>1689</t>
  </si>
  <si>
    <t>2421</t>
  </si>
  <si>
    <t>AR1800</t>
  </si>
  <si>
    <t>Building Maintenance and Operations</t>
  </si>
  <si>
    <t>BM0510</t>
  </si>
  <si>
    <t>Career and Work Skills Training (CWST)</t>
  </si>
  <si>
    <t>0511</t>
  </si>
  <si>
    <t>0512</t>
  </si>
  <si>
    <t>0513</t>
  </si>
  <si>
    <t>0514</t>
  </si>
  <si>
    <t>1512</t>
  </si>
  <si>
    <t>1520</t>
  </si>
  <si>
    <t>ED1300</t>
  </si>
  <si>
    <t>Careers in Education</t>
  </si>
  <si>
    <t>0904</t>
  </si>
  <si>
    <t>0903</t>
  </si>
  <si>
    <t>AR1820</t>
  </si>
  <si>
    <t>Carpentry</t>
  </si>
  <si>
    <t>1820</t>
  </si>
  <si>
    <t>1821</t>
  </si>
  <si>
    <t>1828</t>
  </si>
  <si>
    <t>AG0221</t>
  </si>
  <si>
    <t>CASE Animal Science</t>
  </si>
  <si>
    <t>0162</t>
  </si>
  <si>
    <t>0164</t>
  </si>
  <si>
    <t>0165</t>
  </si>
  <si>
    <t>0163</t>
  </si>
  <si>
    <t>AG0215</t>
  </si>
  <si>
    <t>CASE Plant Science</t>
  </si>
  <si>
    <t>0166</t>
  </si>
  <si>
    <t>AG2185</t>
  </si>
  <si>
    <t>Chemical Energy and Mechanical Technologies</t>
  </si>
  <si>
    <t>2497</t>
  </si>
  <si>
    <t>2496</t>
  </si>
  <si>
    <t>2493</t>
  </si>
  <si>
    <t>2449</t>
  </si>
  <si>
    <t>1808</t>
  </si>
  <si>
    <t>2450</t>
  </si>
  <si>
    <t>IT1640</t>
  </si>
  <si>
    <t>1654</t>
  </si>
  <si>
    <t>1658</t>
  </si>
  <si>
    <t>1659</t>
  </si>
  <si>
    <t>1660</t>
  </si>
  <si>
    <t>ST2225</t>
  </si>
  <si>
    <t>Clean Energy (Advanced Career)</t>
  </si>
  <si>
    <t>1565</t>
  </si>
  <si>
    <t>1566</t>
  </si>
  <si>
    <t>1567</t>
  </si>
  <si>
    <t>1568</t>
  </si>
  <si>
    <t>IT1442</t>
  </si>
  <si>
    <t>Coding, App and Game Design</t>
  </si>
  <si>
    <t>1473</t>
  </si>
  <si>
    <t>1472</t>
  </si>
  <si>
    <t>TR1670</t>
  </si>
  <si>
    <t>Collision Repair Technology</t>
  </si>
  <si>
    <t>1676</t>
  </si>
  <si>
    <t>1672</t>
  </si>
  <si>
    <t>1673</t>
  </si>
  <si>
    <t>1674</t>
  </si>
  <si>
    <t>IT2215</t>
  </si>
  <si>
    <t>Computer Science (PLTW)</t>
  </si>
  <si>
    <t>IT1680</t>
  </si>
  <si>
    <t>Computer Systems Repair Technology</t>
  </si>
  <si>
    <t>1715</t>
  </si>
  <si>
    <t>1697</t>
  </si>
  <si>
    <t>HE0718</t>
  </si>
  <si>
    <t>Diagnostics Services</t>
  </si>
  <si>
    <t>0755</t>
  </si>
  <si>
    <t>0756</t>
  </si>
  <si>
    <t>0810</t>
  </si>
  <si>
    <t>TR1740</t>
  </si>
  <si>
    <t>Diesel Equipment Technology</t>
  </si>
  <si>
    <t>1743</t>
  </si>
  <si>
    <t>AR1720</t>
  </si>
  <si>
    <t>Drafting</t>
  </si>
  <si>
    <t>1723</t>
  </si>
  <si>
    <t>HU1000</t>
  </si>
  <si>
    <t>Early Childhood Education</t>
  </si>
  <si>
    <t>0927</t>
  </si>
  <si>
    <t>AR1760</t>
  </si>
  <si>
    <t>Electrical Technician</t>
  </si>
  <si>
    <t>1766</t>
  </si>
  <si>
    <t>MA1780</t>
  </si>
  <si>
    <t>Electronics Technician</t>
  </si>
  <si>
    <t>1783</t>
  </si>
  <si>
    <t>1787</t>
  </si>
  <si>
    <t>1795</t>
  </si>
  <si>
    <t>LA2200</t>
  </si>
  <si>
    <t>Emergency and Firefighting Management Services</t>
  </si>
  <si>
    <t>6709</t>
  </si>
  <si>
    <t>ST2175</t>
  </si>
  <si>
    <t>Energy, Power and Engineered Systems (Advanced Careers)</t>
  </si>
  <si>
    <t>AG0130</t>
  </si>
  <si>
    <t>Forest Industry</t>
  </si>
  <si>
    <t>0182</t>
  </si>
  <si>
    <t>0185</t>
  </si>
  <si>
    <t>TR2215</t>
  </si>
  <si>
    <t>Global Logistics and Supply Chain Management (Advance Career)</t>
  </si>
  <si>
    <t>1555</t>
  </si>
  <si>
    <t>1556</t>
  </si>
  <si>
    <t>1557</t>
  </si>
  <si>
    <t>1558</t>
  </si>
  <si>
    <t>AV1830</t>
  </si>
  <si>
    <t>Graphic Communications</t>
  </si>
  <si>
    <t>AV1850</t>
  </si>
  <si>
    <t>Graphic Design</t>
  </si>
  <si>
    <t>HU2310</t>
  </si>
  <si>
    <t>Hair Stylist</t>
  </si>
  <si>
    <t>1734</t>
  </si>
  <si>
    <t>1735</t>
  </si>
  <si>
    <t>1736</t>
  </si>
  <si>
    <t>1738</t>
  </si>
  <si>
    <t>1740</t>
  </si>
  <si>
    <t>1730</t>
  </si>
  <si>
    <t>1750</t>
  </si>
  <si>
    <t>HE0742</t>
  </si>
  <si>
    <t>Health Informatics</t>
  </si>
  <si>
    <t>0777</t>
  </si>
  <si>
    <t>HE2220</t>
  </si>
  <si>
    <t>Health Informatics (Advanced Career)</t>
  </si>
  <si>
    <t>1560</t>
  </si>
  <si>
    <t>1561</t>
  </si>
  <si>
    <t>1562</t>
  </si>
  <si>
    <t>1563</t>
  </si>
  <si>
    <t>HO1210</t>
  </si>
  <si>
    <t>Hospitality and Tourism Concentration</t>
  </si>
  <si>
    <t>1115</t>
  </si>
  <si>
    <t>1086</t>
  </si>
  <si>
    <t>1125</t>
  </si>
  <si>
    <t>0438</t>
  </si>
  <si>
    <t>1143</t>
  </si>
  <si>
    <t>1144</t>
  </si>
  <si>
    <t>1145</t>
  </si>
  <si>
    <t>1116</t>
  </si>
  <si>
    <t>1221</t>
  </si>
  <si>
    <t>1126</t>
  </si>
  <si>
    <t>1222</t>
  </si>
  <si>
    <t>1203</t>
  </si>
  <si>
    <t>1217</t>
  </si>
  <si>
    <t>1205</t>
  </si>
  <si>
    <t>1206</t>
  </si>
  <si>
    <t>AR1600</t>
  </si>
  <si>
    <t>HVAC Technician</t>
  </si>
  <si>
    <t>1608</t>
  </si>
  <si>
    <t>1604</t>
  </si>
  <si>
    <t>MA1870</t>
  </si>
  <si>
    <t>Industrial Equipment Maintenance</t>
  </si>
  <si>
    <t>IT2210</t>
  </si>
  <si>
    <t>Informatics (Advanced Career)</t>
  </si>
  <si>
    <t>1550</t>
  </si>
  <si>
    <t>1551</t>
  </si>
  <si>
    <t>1552</t>
  </si>
  <si>
    <t>1553</t>
  </si>
  <si>
    <t>IT1450</t>
  </si>
  <si>
    <t>Information Management/Microsoft Computer Applications Specialist</t>
  </si>
  <si>
    <t>ST2205</t>
  </si>
  <si>
    <t>Innovations in Science and Technology (Advanced Career)</t>
  </si>
  <si>
    <t>1545</t>
  </si>
  <si>
    <t>1546</t>
  </si>
  <si>
    <t>1547</t>
  </si>
  <si>
    <t>1548</t>
  </si>
  <si>
    <t>GO1070</t>
  </si>
  <si>
    <t>JROTC</t>
  </si>
  <si>
    <t>1062</t>
  </si>
  <si>
    <t>1063</t>
  </si>
  <si>
    <t>1064</t>
  </si>
  <si>
    <t>LA1020</t>
  </si>
  <si>
    <t>Law and Public Safety</t>
  </si>
  <si>
    <t>MA1900</t>
  </si>
  <si>
    <t>1908</t>
  </si>
  <si>
    <t>1901</t>
  </si>
  <si>
    <t>1904</t>
  </si>
  <si>
    <t>1906</t>
  </si>
  <si>
    <t>MK0420</t>
  </si>
  <si>
    <t>Marketing Management</t>
  </si>
  <si>
    <t>0404</t>
  </si>
  <si>
    <t>0410</t>
  </si>
  <si>
    <t>0431</t>
  </si>
  <si>
    <t>AR1910</t>
  </si>
  <si>
    <t>Masonry</t>
  </si>
  <si>
    <t>1914</t>
  </si>
  <si>
    <t>1916</t>
  </si>
  <si>
    <t>MA2120</t>
  </si>
  <si>
    <t>Millwork and Cabinetmaking</t>
  </si>
  <si>
    <t>2126</t>
  </si>
  <si>
    <t>2127</t>
  </si>
  <si>
    <t>2128</t>
  </si>
  <si>
    <t>2129</t>
  </si>
  <si>
    <t>2124</t>
  </si>
  <si>
    <t>2125</t>
  </si>
  <si>
    <t>2122</t>
  </si>
  <si>
    <t>2123</t>
  </si>
  <si>
    <t>AV1684</t>
  </si>
  <si>
    <t>Multimedia Publishing</t>
  </si>
  <si>
    <t>1514</t>
  </si>
  <si>
    <t>1515</t>
  </si>
  <si>
    <t>1516</t>
  </si>
  <si>
    <t>1517</t>
  </si>
  <si>
    <t>1518</t>
  </si>
  <si>
    <t>1519</t>
  </si>
  <si>
    <t>HU2055</t>
  </si>
  <si>
    <t>Nail Technology</t>
  </si>
  <si>
    <t>1716</t>
  </si>
  <si>
    <t>1717</t>
  </si>
  <si>
    <t>1719</t>
  </si>
  <si>
    <t>AG0170</t>
  </si>
  <si>
    <t>0190</t>
  </si>
  <si>
    <t>2494</t>
  </si>
  <si>
    <t>2498</t>
  </si>
  <si>
    <t>2499</t>
  </si>
  <si>
    <t>2500</t>
  </si>
  <si>
    <t>LA1490</t>
  </si>
  <si>
    <t>Paralegal Assistant</t>
  </si>
  <si>
    <t>HE1095</t>
  </si>
  <si>
    <t>Personal Fitness and Wellness Training</t>
  </si>
  <si>
    <t>1051</t>
  </si>
  <si>
    <t>1052</t>
  </si>
  <si>
    <t>1053</t>
  </si>
  <si>
    <t>1054</t>
  </si>
  <si>
    <t>6921</t>
  </si>
  <si>
    <t>1050</t>
  </si>
  <si>
    <t>AG0223</t>
  </si>
  <si>
    <t>Pet Grooming</t>
  </si>
  <si>
    <t>0173</t>
  </si>
  <si>
    <t>0171</t>
  </si>
  <si>
    <t>1180</t>
  </si>
  <si>
    <t>1181</t>
  </si>
  <si>
    <t>AG0210</t>
  </si>
  <si>
    <t>Plant Systems</t>
  </si>
  <si>
    <t>0220</t>
  </si>
  <si>
    <t>0214</t>
  </si>
  <si>
    <t>0213</t>
  </si>
  <si>
    <t>0240</t>
  </si>
  <si>
    <t>0168</t>
  </si>
  <si>
    <t>AR2140</t>
  </si>
  <si>
    <t>Plumbing</t>
  </si>
  <si>
    <t>2147</t>
  </si>
  <si>
    <t>2148</t>
  </si>
  <si>
    <t>2146</t>
  </si>
  <si>
    <t>2149</t>
  </si>
  <si>
    <t>TR1960</t>
  </si>
  <si>
    <t>Power Equipment Systems</t>
  </si>
  <si>
    <t>1973</t>
  </si>
  <si>
    <t>1974</t>
  </si>
  <si>
    <t>1970</t>
  </si>
  <si>
    <t>1972</t>
  </si>
  <si>
    <t>AG0110</t>
  </si>
  <si>
    <t>Power, Structural and Technical Systems</t>
  </si>
  <si>
    <t>2004</t>
  </si>
  <si>
    <t>2006</t>
  </si>
  <si>
    <t>2002</t>
  </si>
  <si>
    <t>ST2460</t>
  </si>
  <si>
    <t>Pre-Engineering - Project Lead the Way</t>
  </si>
  <si>
    <t>2436</t>
  </si>
  <si>
    <t>HU1015</t>
  </si>
  <si>
    <t>Prevention Support Specialist</t>
  </si>
  <si>
    <t>0928</t>
  </si>
  <si>
    <t>1061</t>
  </si>
  <si>
    <t>6931</t>
  </si>
  <si>
    <t>HO1010</t>
  </si>
  <si>
    <t>Pro-Start Restaurant Management</t>
  </si>
  <si>
    <t>1017</t>
  </si>
  <si>
    <t>MA1630</t>
  </si>
  <si>
    <t>Robotics</t>
  </si>
  <si>
    <t>IT1445</t>
  </si>
  <si>
    <t>Simulation and Game Development Virtual</t>
  </si>
  <si>
    <t>1465</t>
  </si>
  <si>
    <t>1466</t>
  </si>
  <si>
    <t>HU1025</t>
  </si>
  <si>
    <t>Social Services Assistant</t>
  </si>
  <si>
    <t>1070</t>
  </si>
  <si>
    <t>1071</t>
  </si>
  <si>
    <t>HE0723</t>
  </si>
  <si>
    <t>Therapeutic Services</t>
  </si>
  <si>
    <t>0616</t>
  </si>
  <si>
    <t>MA1980</t>
  </si>
  <si>
    <t>Welding</t>
  </si>
  <si>
    <t>1983</t>
  </si>
  <si>
    <t>1982</t>
  </si>
  <si>
    <t>Course#</t>
  </si>
  <si>
    <t xml:space="preserve">Course/Certification Name </t>
  </si>
  <si>
    <t>1655</t>
  </si>
  <si>
    <t>A+ Practical Applications</t>
  </si>
  <si>
    <t>AC Aerospace Engineering I</t>
  </si>
  <si>
    <t>AC Aerospace Engineering II</t>
  </si>
  <si>
    <t>AC Aerospace Engineering III</t>
  </si>
  <si>
    <t>AC Aerospace Engineering IV</t>
  </si>
  <si>
    <t>AC Clean Energy I</t>
  </si>
  <si>
    <t>AC Clean Energy II</t>
  </si>
  <si>
    <t>AC Clean Energy III</t>
  </si>
  <si>
    <t>AC Clean Energy IV</t>
  </si>
  <si>
    <t>AC Global Logistics and Supply Chain Management I</t>
  </si>
  <si>
    <t>AC Global Logistics and Supply Chain Management II</t>
  </si>
  <si>
    <t>AC Global Logistics and Supply Chain Management III</t>
  </si>
  <si>
    <t>AC Global Logistics and Supply Chain Management IV</t>
  </si>
  <si>
    <t>AC Health Informatics I</t>
  </si>
  <si>
    <t>AC Health Informatics II</t>
  </si>
  <si>
    <t>AC Health Informatics III</t>
  </si>
  <si>
    <t>AC Health Informatics IV</t>
  </si>
  <si>
    <t>AC Informatics I</t>
  </si>
  <si>
    <t>AC Informatics II</t>
  </si>
  <si>
    <t>AC Informatics III</t>
  </si>
  <si>
    <t>AC Informatics IV</t>
  </si>
  <si>
    <t>AC Innovations in Science and Technology I</t>
  </si>
  <si>
    <t>AC Innovations in Science and Technology II</t>
  </si>
  <si>
    <t>AC Innovations in Science and Technology III</t>
  </si>
  <si>
    <t>AC Innovations in Science and Technology IV</t>
  </si>
  <si>
    <t>Advanced Entrepreneurship</t>
  </si>
  <si>
    <t>Advanced Pet Grooming and Understanding Personalities</t>
  </si>
  <si>
    <t>Advanced Principles of Forestry</t>
  </si>
  <si>
    <t>Advanced Production Mechanics</t>
  </si>
  <si>
    <t>Adventure Tourism</t>
  </si>
  <si>
    <t>Aesthetics Science</t>
  </si>
  <si>
    <t>Agricultural Biotechnology</t>
  </si>
  <si>
    <t>Agricultural Cooperative Education</t>
  </si>
  <si>
    <t>Agriculture Blueprint/Cad</t>
  </si>
  <si>
    <t>Agriculture Intro To Oxy-Acetylene/Arc Welding</t>
  </si>
  <si>
    <t>Agriculture Small Engine Repair</t>
  </si>
  <si>
    <t>Animal Processing - Plant</t>
  </si>
  <si>
    <t>Animal Processing - Retail</t>
  </si>
  <si>
    <t>Animal Production and Management</t>
  </si>
  <si>
    <t>Applications in Commercial Construction</t>
  </si>
  <si>
    <t>Arboriculture and Urban Forestry</t>
  </si>
  <si>
    <t>Art of Nail Technology</t>
  </si>
  <si>
    <t>Barbering Professional Advanced</t>
  </si>
  <si>
    <t>Barbering Professional I</t>
  </si>
  <si>
    <t>Barbering Professional II</t>
  </si>
  <si>
    <t>Barbering Professional III</t>
  </si>
  <si>
    <t>Barbering Professional IV</t>
  </si>
  <si>
    <t>Barbering Science Advanced</t>
  </si>
  <si>
    <t>Barbering Science I</t>
  </si>
  <si>
    <t>Barbering Science II</t>
  </si>
  <si>
    <t>Barbers and Cosmetology Foundations</t>
  </si>
  <si>
    <t>Basic AC Circuits</t>
  </si>
  <si>
    <t>Basic Production Mechanics</t>
  </si>
  <si>
    <t>Biomedical Innovation (Capstone)</t>
  </si>
  <si>
    <t>Blueprint Reading and Metallurgy</t>
  </si>
  <si>
    <t>Body Structures and Functions</t>
  </si>
  <si>
    <t>Bricklaying Applications</t>
  </si>
  <si>
    <t>Broadcast Management</t>
  </si>
  <si>
    <t>Building Construction Applications</t>
  </si>
  <si>
    <t>Cabinet Construction</t>
  </si>
  <si>
    <t>Career and Work Skills Training I</t>
  </si>
  <si>
    <t>Career and Work Skills Training II</t>
  </si>
  <si>
    <t>CASE Agriculture Business, Research and Development</t>
  </si>
  <si>
    <t>CASE Animal and Plant Biotechnology</t>
  </si>
  <si>
    <t>CASE Food Science and Safety</t>
  </si>
  <si>
    <t>CASE Introduction to Agriculture, Food and Natural Resources</t>
  </si>
  <si>
    <t>CASE Principles of Agricultural Science-Plant</t>
  </si>
  <si>
    <t>CASE Principles of Agricultural Science-plant</t>
  </si>
  <si>
    <t>CASE Principles of Agriculture Science - Animal</t>
  </si>
  <si>
    <t>Cast-Iron Piping</t>
  </si>
  <si>
    <t>CCNA1</t>
  </si>
  <si>
    <t>CCNA2</t>
  </si>
  <si>
    <t>CCNA3</t>
  </si>
  <si>
    <t>CCNA4</t>
  </si>
  <si>
    <t>Certified Nursing Assistant</t>
  </si>
  <si>
    <t>Chemical Process Control</t>
  </si>
  <si>
    <t>Civil Drafting</t>
  </si>
  <si>
    <t>CNC Machining</t>
  </si>
  <si>
    <t>Commercial Air Conditioning</t>
  </si>
  <si>
    <t>Communications Systems</t>
  </si>
  <si>
    <t>Community Health</t>
  </si>
  <si>
    <t>Compact Diesels</t>
  </si>
  <si>
    <t>Concrete Finishing</t>
  </si>
  <si>
    <t>Cosmetology Chemicals I</t>
  </si>
  <si>
    <t>Cosmetology Chemicals II</t>
  </si>
  <si>
    <t>Cosmetology Professional Advanced</t>
  </si>
  <si>
    <t>Cosmetology Professional I</t>
  </si>
  <si>
    <t>Cosmetology Professional II</t>
  </si>
  <si>
    <t>Cosmetology Science I</t>
  </si>
  <si>
    <t>Cosmetology Science II</t>
  </si>
  <si>
    <t>Cross-Media Publishing</t>
  </si>
  <si>
    <t>Culinary Nutrition and The Menu</t>
  </si>
  <si>
    <t>Custom Finishing Processes</t>
  </si>
  <si>
    <t>CWST Work Experience I</t>
  </si>
  <si>
    <t>CWST Work Experience II</t>
  </si>
  <si>
    <t>DC Circuits and Electron Physics</t>
  </si>
  <si>
    <t>Decorative Masonry Work</t>
  </si>
  <si>
    <t>Dental Assisting Clinical Mentoring</t>
  </si>
  <si>
    <t>Dental Assisting Clinical Science</t>
  </si>
  <si>
    <t>Detailing and Interior Parts</t>
  </si>
  <si>
    <t>Diesel Engine Tune Up and Trouble Shooting</t>
  </si>
  <si>
    <t>Digital Photography</t>
  </si>
  <si>
    <t>Drains, Waste and Vent Systems</t>
  </si>
  <si>
    <t>Economics of Business</t>
  </si>
  <si>
    <t>Electrical Maintenance for Energy/Mining Extraction</t>
  </si>
  <si>
    <t>Electrocardiograph Technician</t>
  </si>
  <si>
    <t>Electronic Health Record Specialty</t>
  </si>
  <si>
    <t>Electronic Instrumentation</t>
  </si>
  <si>
    <t>Emergency Response to Terrorism</t>
  </si>
  <si>
    <t>Engine Machining</t>
  </si>
  <si>
    <t>Equine Science</t>
  </si>
  <si>
    <t>Essentials of Addiction and Prevention</t>
  </si>
  <si>
    <t>Event Design Development</t>
  </si>
  <si>
    <t>Event Design Project</t>
  </si>
  <si>
    <t>Event Planning Essentials</t>
  </si>
  <si>
    <t>Event Planning: Ethics and Etiquette and Entrepreneurship</t>
  </si>
  <si>
    <t>Event Production Operations</t>
  </si>
  <si>
    <t>Family and Community Services</t>
  </si>
  <si>
    <t>Finishing Applications</t>
  </si>
  <si>
    <t>Fish and Wildlife Management</t>
  </si>
  <si>
    <t>Fitness/Conditioning Activities</t>
  </si>
  <si>
    <t>Floriculture</t>
  </si>
  <si>
    <t>Food Science Technology</t>
  </si>
  <si>
    <t>Food Service Management Practices</t>
  </si>
  <si>
    <t>Forest Management</t>
  </si>
  <si>
    <t>Fossil Fuel Heating Systems</t>
  </si>
  <si>
    <t>Foundations in Engineering</t>
  </si>
  <si>
    <t>Foundations of Wellness</t>
  </si>
  <si>
    <t>Front Office Foundations</t>
  </si>
  <si>
    <t>Fruit and Vegetable Production</t>
  </si>
  <si>
    <t>Fundamentals of Animal Processing</t>
  </si>
  <si>
    <t>Fundamentals of Broadcasting</t>
  </si>
  <si>
    <t>Fundamentals of Energy Systems</t>
  </si>
  <si>
    <t>Fundamentals of Forestry</t>
  </si>
  <si>
    <t>Fundamentals of Human Services</t>
  </si>
  <si>
    <t>Fundamentals of Media Writing</t>
  </si>
  <si>
    <t>Game Design I Virtual</t>
  </si>
  <si>
    <t>Game Design II Virtual</t>
  </si>
  <si>
    <t>Gas Piping</t>
  </si>
  <si>
    <t>General Aesthetics I</t>
  </si>
  <si>
    <t>General Aesthetics II</t>
  </si>
  <si>
    <t>Generators</t>
  </si>
  <si>
    <t>Global Business and Marketing</t>
  </si>
  <si>
    <t>Greenhouse Production and Management</t>
  </si>
  <si>
    <t>Grounds Maintenance</t>
  </si>
  <si>
    <t>Health Education</t>
  </si>
  <si>
    <t>Health Science Clinical Experience</t>
  </si>
  <si>
    <t>Hospitality and Tourism Internship</t>
  </si>
  <si>
    <t>Hospitality Entrepreneurship Applications</t>
  </si>
  <si>
    <t>Hospitality Support Services</t>
  </si>
  <si>
    <t>Human Body Systems</t>
  </si>
  <si>
    <t>Human Development</t>
  </si>
  <si>
    <t>Information Graphics</t>
  </si>
  <si>
    <t>Integrated Electrical Lab</t>
  </si>
  <si>
    <t>Integrated Machine Processes</t>
  </si>
  <si>
    <t>Introduction to Millwork and Cabinetmaking</t>
  </si>
  <si>
    <t>Introduction to Pet Grooming, Boarding and Obedience</t>
  </si>
  <si>
    <t>Introduction to Visual Communication</t>
  </si>
  <si>
    <t>JROTC Internship</t>
  </si>
  <si>
    <t>JROTC V</t>
  </si>
  <si>
    <t>JROTC VI</t>
  </si>
  <si>
    <t>Land Management and Surveying</t>
  </si>
  <si>
    <t>Leadership Development</t>
  </si>
  <si>
    <t>Leusire Behavior</t>
  </si>
  <si>
    <t>Livestock Production</t>
  </si>
  <si>
    <t>Lodging Leadership Management</t>
  </si>
  <si>
    <t>Lodging Support Services</t>
  </si>
  <si>
    <t>Machine Operations</t>
  </si>
  <si>
    <t>Machining Processes and Applications</t>
  </si>
  <si>
    <t>Mechanical and Electrical Components</t>
  </si>
  <si>
    <t>Medical Assistant Administrative Procedures II</t>
  </si>
  <si>
    <t>Medical Interventions</t>
  </si>
  <si>
    <t>Medical Laboratory and Diagnostic Procedures</t>
  </si>
  <si>
    <t>Medical Laboratory and Diagnostic Procedures and Applicationslications</t>
  </si>
  <si>
    <t>Millwork and Cabinetmaking I</t>
  </si>
  <si>
    <t>Millwork and Cabinetmaking II</t>
  </si>
  <si>
    <t>Millwork and Cabinetmaking III</t>
  </si>
  <si>
    <t>Millwork and Cabinetmaking IV</t>
  </si>
  <si>
    <t>Models of Wellness Training</t>
  </si>
  <si>
    <t>Multimedia Applications</t>
  </si>
  <si>
    <t>Nail Technology Clinical Experience</t>
  </si>
  <si>
    <t>Nail Technology Science and Procedure</t>
  </si>
  <si>
    <t>Nutrition and Wellness</t>
  </si>
  <si>
    <t>Orientation to Practical Nursing</t>
  </si>
  <si>
    <t>Ornamental Metalwork</t>
  </si>
  <si>
    <t>Outdoor Education</t>
  </si>
  <si>
    <t>Parenting &amp; Strong Families</t>
  </si>
  <si>
    <t>Parks and Facility Design</t>
  </si>
  <si>
    <t>Parks and Recreation Program Management</t>
  </si>
  <si>
    <t>Pet Boarding and Obedience</t>
  </si>
  <si>
    <t>Pet Grooming and Understanding Personalities</t>
  </si>
  <si>
    <t>Pet Grooming, Boarding and Obedience Entrepreneurship</t>
  </si>
  <si>
    <t>Plumbing Fixtures</t>
  </si>
  <si>
    <t>Power Equipment Systems Applications</t>
  </si>
  <si>
    <t>Practical Applications of Prevention Assistance</t>
  </si>
  <si>
    <t>Practical Applications of Social Services</t>
  </si>
  <si>
    <t>Practical Applications of Wellness Training</t>
  </si>
  <si>
    <t>Principles of Biomedical Science</t>
  </si>
  <si>
    <t xml:space="preserve">Principles of Entrepreneurship </t>
  </si>
  <si>
    <t>Producing Live TV</t>
  </si>
  <si>
    <t>Professional Sales</t>
  </si>
  <si>
    <t>PTCP Clinical Applications</t>
  </si>
  <si>
    <t>PTCP Preparation</t>
  </si>
  <si>
    <t>Radio Broadcasting Presentations</t>
  </si>
  <si>
    <t>Recreation and Leisure</t>
  </si>
  <si>
    <t>Recreational Applications</t>
  </si>
  <si>
    <t>Refinishing Techniques</t>
  </si>
  <si>
    <t>Seminar in Behavioral Health Services</t>
  </si>
  <si>
    <t>Skin Sciences I</t>
  </si>
  <si>
    <t>Television Production Applications</t>
  </si>
  <si>
    <t>Timber Management</t>
  </si>
  <si>
    <t>Travel West Virginia</t>
  </si>
  <si>
    <t>Turf and Landscape Systems</t>
  </si>
  <si>
    <t>Understanding Human Behavior</t>
  </si>
  <si>
    <t>Video Editing</t>
  </si>
  <si>
    <t>Videography</t>
  </si>
  <si>
    <t>Waste Water Operator-in-Training</t>
  </si>
  <si>
    <t>Water Operator-in-Training</t>
  </si>
  <si>
    <t>Wellness Coaching Skills</t>
  </si>
  <si>
    <t>Wellness Issues For Special Populations</t>
  </si>
  <si>
    <t>Wireless Network Essentials</t>
  </si>
  <si>
    <t>Wiring and Soldering</t>
  </si>
  <si>
    <t>Workplace Practicum</t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</si>
  <si>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3 General elective credits are given for any 2 CTE courses completed. An additional 3 hours will be given for 4 courses. </t>
    </r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</si>
  <si>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Dental Laboratory Technology Certification - 3 or 5 hrs. DLT 101,104,108, 112, 116 (Putnam Co. Schools Only)
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ServSafe Certification - 3 hrs. CA 200*Must pass CCI Exam or Servsafe certification exam </t>
    </r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</si>
  <si>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3 General elective credits are given for any 2 CTE courses completed with a "C" or better. An additional 3 hours will be given for 4 courses. </t>
    </r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</si>
  <si>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Both parts of most recent CompTIA A+ Certification - 6 hrs. - INFO 2205, INFO 2206
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Most Recent Microsoft Office Specialist Certification (Word, Excel, PowerPoint, Access) - 3 hrs. OFAD 1150
</t>
    </r>
    <r>
      <rPr>
        <b/>
        <sz val="11"/>
        <color theme="1"/>
        <rFont val="Calibri"/>
        <family val="2"/>
        <scheme val="minor"/>
      </rPr>
      <t>3.)</t>
    </r>
    <r>
      <rPr>
        <sz val="11"/>
        <color theme="1"/>
        <rFont val="Calibri"/>
        <family val="2"/>
        <scheme val="minor"/>
      </rPr>
      <t xml:space="preserve"> ServSafe Manager Certification - 1 hr. FOSM 1100</t>
    </r>
  </si>
  <si>
    <t xml:space="preserve"> WV Northern </t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</si>
  <si>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American Heart Association CPR and First Aid Certifications - 3 hrs. WELD 110
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AWS Certification - 3 hrs. WELD 110
</t>
    </r>
    <r>
      <rPr>
        <b/>
        <sz val="11"/>
        <color theme="1"/>
        <rFont val="Calibri"/>
        <family val="2"/>
        <scheme val="minor"/>
      </rPr>
      <t>3.)</t>
    </r>
    <r>
      <rPr>
        <sz val="11"/>
        <color theme="1"/>
        <rFont val="Calibri"/>
        <family val="2"/>
        <scheme val="minor"/>
      </rPr>
      <t xml:space="preserve"> ServSafe Certification - 2 hrs. - CART 121</t>
    </r>
  </si>
  <si>
    <t xml:space="preserve">Blue Ridge </t>
  </si>
  <si>
    <t xml:space="preserve">Bridge Valley </t>
  </si>
  <si>
    <t xml:space="preserve">Glenville </t>
  </si>
  <si>
    <t xml:space="preserve">Mountwest </t>
  </si>
  <si>
    <t xml:space="preserve">New River </t>
  </si>
  <si>
    <t xml:space="preserve">Southern WV </t>
  </si>
  <si>
    <t>WV Northern </t>
  </si>
  <si>
    <t xml:space="preserve">WVU Parkersburg </t>
  </si>
  <si>
    <t>Special Notes and Certification Credits</t>
  </si>
  <si>
    <t xml:space="preserve">Certification Name </t>
  </si>
  <si>
    <t>3 General elective Credits are given for any 2 CTE courses completed. An additional 3 hours will be given for 4 courses. </t>
  </si>
  <si>
    <t xml:space="preserve">3 General elective Credits are given for any 2 CTE courses completed with a "C" or better. An additional 3 hours will be given for 4 courses. </t>
  </si>
  <si>
    <t>American Heart Association CPR and First Aid</t>
  </si>
  <si>
    <t>1 hr. - HPE 110</t>
  </si>
  <si>
    <t xml:space="preserve">AWS Certification </t>
  </si>
  <si>
    <t>3 hrs. - WELD 110</t>
  </si>
  <si>
    <t>Both parts of most recent CompTIA A+ Certification</t>
  </si>
  <si>
    <t>6 hrs. - INFO 2205, INFO 2206</t>
  </si>
  <si>
    <t xml:space="preserve">Dental Laboratory Technology </t>
  </si>
  <si>
    <t>3 or 5 hrs. - DLT 101,104,108, 112, 116 (Putnam Co. Schools Only)</t>
  </si>
  <si>
    <t>Most recent Microsoft Office Specialist Certification (Word, Excel, PowerPoint, and Access)</t>
  </si>
  <si>
    <t>3 hrs. - OFAD 1150</t>
  </si>
  <si>
    <t>ServSafe Certification</t>
  </si>
  <si>
    <t xml:space="preserve">3 hrs. - CA 200*Must pass CCI Exam or Servsafe certification exam </t>
  </si>
  <si>
    <t>2 hrs. - CART 121</t>
  </si>
  <si>
    <t>ServSafe Manager Certification</t>
  </si>
  <si>
    <t>1 hr. - FOSM 1100</t>
  </si>
  <si>
    <t>Course</t>
  </si>
  <si>
    <t>Bridge Valley 
*3 General elective Credits are given for any 2 CTE courses completed. An additional 3 hours will be given for 4 courses. </t>
  </si>
  <si>
    <t xml:space="preserve">New River 
*3 General elective Credits are given for any 2 CTE courses completed with a "C" or better. An additional 3 hours will be given for 4 courses. </t>
  </si>
  <si>
    <t>4 hrs. - TS 150 Vocational Block I permitted as a restricted Elective toward Electrical Engineering Technology and Mechatronics Technology</t>
  </si>
  <si>
    <t>Bricklaying</t>
  </si>
  <si>
    <t>3 hrs. (mst complete courses 1401 and 1403)- ADOF 201</t>
  </si>
  <si>
    <t xml:space="preserve">6 hrs. ( must be Accounting completer with courses 1401, 1403, 1451,  and specialization) - ACCT 123, GBUS 101  or6 hrs. (must be Management and Administrative Support completer with courses 1411, 1439,and 2 specialization courses) - ACCT 123, GBUS 101 </t>
  </si>
  <si>
    <t>6 hrs. ( must be Accounting completer with courses 1401, 1403, 1451,  and specialization) - ACCT 123, GBUS 101  or 6 hrs. (must be Management and Administrative Support completer with courses 1411, 1439,and 2 specialization courses) - ACCT 123, GBUS 101  or 10 hrs. (must be Health Informatics completer with course 0711 and 3 specialization courses) - BTEC 253, CAN 101 or 1 hr. (must be Information Management completer) - CMS 225</t>
  </si>
  <si>
    <t xml:space="preserve">*3 hrs. -  ATEC 250, 255, 260, 265 (with MOS certification)
</t>
  </si>
  <si>
    <t>6 hrs. ( must be Accounting completer with courses 1401, 1403, 1451,  and specialization) - ACCT 123, GBUS 101  or 6 hrs. (must be Management and Administrative Support completer with courses 1411, 1439,and 2 specialization courses) - ACCT 123, GBUS 101 or 1 hr. (must be Information Management completer) - CMS 225 or 6 hrs. (must be Paralegal Assistant completer with courses 7780, 7781, 1413, and 1525) - LS 101, LS 215</t>
  </si>
  <si>
    <t>6 hrs. ( must be Accounting completer with courses 1401, 1403, 1451,  and specialization) - ACCT 123, GBUS 101  or 6 hrs. (must be Management and Administrative Support completer with courses 1411, 1439,and 2 specialization courses) - ACCT 123, GBUS 101 or 10 hrs. (must be Health Informatics completer with course 0711 and 3 specialization courses) - BTEC 253, CAN 101 or 1 hr. (must be Information Management completer) - CMS 225</t>
  </si>
  <si>
    <t xml:space="preserve">6 hrs. ( must be Accounting completer with courses 1401, 1403, 1451,  and specialization) - ACCT 123, GBUS 101  or 6 hrs. (must be Management and Administrative Support completer with courses 1411, 1439,and 2 specialization courses) - ACCT 123, GBUS 101 </t>
  </si>
  <si>
    <t xml:space="preserve">3 hrs. (mst complete courses 1401 and 1403)- ADOF 201 </t>
  </si>
  <si>
    <t xml:space="preserve">6 hrs. (must be Management and Administrative Support completer with courses 1411, 1439,and 2 specialization courses) - ACCT 123, GBUS 101 </t>
  </si>
  <si>
    <t xml:space="preserve">6 hrs. ( must be Accounting completer with courses 1401, 1403, 1451,  and specialization) - ACCT 123, GBUS 101  or 3 hrs. (must be Marketing Management completer with courses 0422, 0425, and two specialization courses) - GBUS 101 or 6 hrs. (must be Management and Administrative Support completer with courses 1411, 1439,and 2 specialization courses) - ACCT 123, GBUS 101 </t>
  </si>
  <si>
    <t>6 hrs. ( must be Accounting completer with courses 1401, 1403, 1451,  and specialization) - ACCT 123, GBUS 101 or 6 hrs. (must be Management and Administrative Support completer with courses 1411, 1439,and 2 specialization courses) - ACCT 123, GBUS 101 or 10 hrs. (must be Health Informatics completer with course 0711 and 3 specialization courses) - BTEC 253, CAN 101 or 1 hr. (must be Information Management completer) - CMS 225</t>
  </si>
  <si>
    <t xml:space="preserve">10 hrs. (must be Health Informatics completer with course 0711 and 3 specialization courses) - BTEC 253, CAN 101 or 10 hrs. (must be Therapeutic Services completer with courses 0711, 0715, 0789, and 0790) - BTEC 253, CAN 101 </t>
  </si>
  <si>
    <t xml:space="preserve">2 hrs. - Applied Technology Degree (Technical Elective)
</t>
  </si>
  <si>
    <t xml:space="preserve">10 hrs. (must be Therapeutic Services completer with courses 0711, 0715, 0789, and 0790) - BTEC 253, CAN 101 </t>
  </si>
  <si>
    <t>10 hrs. (must be Health Informatics completer with course 0711 and 3 specialization courses) - BTEC 253, CAN 101</t>
  </si>
  <si>
    <t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3 hrs. - HLCA 1100</t>
  </si>
  <si>
    <t>3 hrs. - AH 151</t>
  </si>
  <si>
    <t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or 3 hrs. - HLCA 1100</t>
  </si>
  <si>
    <t xml:space="preserve"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2 hrs. (must complete courses 0711, 0715, and must hav CPR card) - HLCA 1101, EMMS 1109 </t>
  </si>
  <si>
    <t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or 3 hrs. - HLCA 1100</t>
  </si>
  <si>
    <t>3 hrs. (must complete courses 1408, 1410, 1412) - IT 2215</t>
  </si>
  <si>
    <t>3 hrs. (must be Marketing Management completer courses 0422, 0425, and two specialization courses) - GBUS 101 or 1 hr. (must be Information Management completer) - CMS 225</t>
  </si>
  <si>
    <t>3 or 5 hrs. - IT Web Developer Option (3 hrs.) or TS Component III: E-Business 5 hrs.</t>
  </si>
  <si>
    <t xml:space="preserve">3 hrs. - IT Web Developer option  </t>
  </si>
  <si>
    <t xml:space="preserve">3 or 5 hrs. - IT Web Developer Option </t>
  </si>
  <si>
    <t xml:space="preserve">3 hrs. - IT Web Developer option </t>
  </si>
  <si>
    <t xml:space="preserve">13 hrs. (must be Computer Systems Repair completer with courses 1705, 1664, 1665, and 1694) - CIT 101, CIT 102, CIT 140 </t>
  </si>
  <si>
    <t>10 hrs. -must earn EMT-B certification. EME 109, 109L</t>
  </si>
  <si>
    <t>3 hrs. - CJS 244- with passage of MCTC  challenge exam</t>
  </si>
  <si>
    <t>9 Hrs (must also take courses 1866, 1867, 1869)- EG105, TS105</t>
  </si>
  <si>
    <t xml:space="preserve">3 hrs. (must complete 1439,0422,1470) - BUSN 1102 </t>
  </si>
  <si>
    <t>3 hrs. (must be Marketing Management completer with courses 0422, 0425 and two specialization courses) - GBUS 101</t>
  </si>
  <si>
    <t>3 5 hrs. - IT Web Developer Option</t>
  </si>
  <si>
    <t xml:space="preserve">American Heart Association CPR </t>
  </si>
  <si>
    <t>1 hrs. - EME 101</t>
  </si>
  <si>
    <t xml:space="preserve">1 hr. (must also have first aid certification) - HPE 110 </t>
  </si>
  <si>
    <t>Both parts of most recent CompTIA A+ certification</t>
  </si>
  <si>
    <t xml:space="preserve">Business Computer Applications I </t>
  </si>
  <si>
    <t xml:space="preserve">Business Computer Applications II </t>
  </si>
  <si>
    <t xml:space="preserve">1.) 3 General elective credits are given for any 2 CTE courses completed. An additional 3 hours will be given for 4 courses. </t>
  </si>
  <si>
    <t>1.) Dental Laboratory Technology Certification - 3 or 5 hrs. DLT 101, 104, 108, 112, 116 (Putnam Co. Schools Only)
2.) ServSafe Certification - 3 hrs. CA 200 *Must pass CCI Exam or ServSafe certification exam</t>
  </si>
  <si>
    <t xml:space="preserve">1.) 3 General elective credits are given for any 2 CTE courses completed with a "C" or better. An additional 3 hours will be given for 4 courses. </t>
  </si>
  <si>
    <t>1.) Both parts of most recent CompTIA A+ Certification - 6 hrs. - INFO 2205, INFO 2206
2.) Most recent Microsoft Office Specialist Certification (Word, Excel, PowerPoint, Access) - 3 hrs. OFAD 1150
3.) ServSafe Manager Certification - 1 hr. FOSM 1100</t>
  </si>
  <si>
    <t>3 hrs. ( must complete courses 1411 and 1413  or have most recent Microsoft Office Specialist Certfication - Word, Excel, Powerpoint, &amp; Access) - OFAD 1150 or 3 hrs. (must complete 1401,1439,1411, &amp; business elective) - BUSN 1102</t>
  </si>
  <si>
    <t>3 hrs. ( must complete courses 1411 and 1413 or have most recent Microsoft Office Specialist Certfication - Word, Excel, Powerpoint, &amp; Access) - OFAD 1150</t>
  </si>
  <si>
    <t xml:space="preserve">3 hrs. (must complete courses 1013, 1014, 1019, 1020) - FOSM 1101, FOSM 1103 or 6 hrs. (must complete courses 1013, 1014, 1019, 1020, and must have Certificate of Achievement from National Restaurant Association) - FOSM 1101, FOSM 1103, FOSM 2229 </t>
  </si>
  <si>
    <t xml:space="preserve">3 hrs. (must complete courses 1013, 1014, 1019, 1020) - FOSM 1101, FOSM 1103  or 6 hrs. (must complete courses 1013, 1014, 1019, 1020, and must have Certificate of Achievement from National Restaurant Association) - FOSM 1101, FOSM 1103, FOSM 2229 </t>
  </si>
  <si>
    <t xml:space="preserve"> 3 hrs. (must complete courses 1013, 1024, 1025, 1026) - FOSM 1100, FOSM 1103</t>
  </si>
  <si>
    <t>3 hrs. (must complete courses 1013, 1014, 1019, 1020) - FOSM 1101, FOSM 1103 or 6 hrs. (must complete courses 1013, 1014, 1019, 1020, and must have Certificate of Achievement from National Restaurant Association) - FOSM 1101, FOSM 1103, FOSM 2229 or 3 hrs. (must complete courses 1013, 1024, 1025, 1026) - FOSM 1100, FOSM 1103</t>
  </si>
  <si>
    <t>Seminar in Corrections</t>
  </si>
  <si>
    <t>Seminar in Law Enforcement</t>
  </si>
  <si>
    <t>3 hrs. (must complete courses 0425 and 0422)- MKT 230</t>
  </si>
  <si>
    <t>3 hrs. (must complete courses 0425 and 0422) - MKT 230</t>
  </si>
  <si>
    <t>3 hrs - ECCE 214</t>
  </si>
  <si>
    <t>1301  (formerly 1003)</t>
  </si>
  <si>
    <t>1302 (formerly 1004)</t>
  </si>
  <si>
    <t>1135 (formerly 1008)</t>
  </si>
  <si>
    <t>Foundations of Education</t>
  </si>
  <si>
    <t>Student Learning Development and Diversity</t>
  </si>
  <si>
    <t>Teacher Preparation: Seminar in Education</t>
  </si>
  <si>
    <t>2 hrs. - CIT 187</t>
  </si>
  <si>
    <t>1.) Student must earn an "A", "B", or "C" in each class to recieve credit
2.) American Heart Association CPR &amp; First Aid - 1 hr. HPE 110
3.) OSHA 30 Certification - 2 hrs. APT 103
4.) ProStart completers with current ServSafe Certification - 2 hrs. CART 121</t>
  </si>
  <si>
    <t xml:space="preserve">4 hrs. (must take courses 1692 &amp; 1693 (with IE5 version))  - INFT 110 </t>
  </si>
  <si>
    <t>2 hrs. - DESL 241</t>
  </si>
  <si>
    <t>3 hrs.(must complete courses 1003 and 1004) - EDUC 101</t>
  </si>
  <si>
    <t>3 hrs.(must complete courses 1008 and 1009) - EDUC 120</t>
  </si>
  <si>
    <t>3 hrs. - DRFT 125</t>
  </si>
  <si>
    <t>Up to 12 hrs. - Technical Elective (CIET, ECET, or MEET)</t>
  </si>
  <si>
    <t>2 hrs. - Technical Elective (MEET or WELD)</t>
  </si>
  <si>
    <t>1 hr. - DRFT 125 or Technical Elective (CIET, ELET, MEET)</t>
  </si>
  <si>
    <t>3 hrs. - INFT 140</t>
  </si>
  <si>
    <t>2 hrs. - Technical Elective (CIET, EET, or MEET)</t>
  </si>
  <si>
    <t>3 hrs. - PWPT 107</t>
  </si>
  <si>
    <t>3 hrs. - GNET 107 or GNET 108</t>
  </si>
  <si>
    <t>3 hrs. - WLDT 121</t>
  </si>
  <si>
    <t>3 hrs. - WLT 151</t>
  </si>
  <si>
    <t xml:space="preserve"> 3 hrs. - Technical Elective (INFT)</t>
  </si>
  <si>
    <t>1981</t>
  </si>
  <si>
    <t>1724</t>
  </si>
  <si>
    <t>1634</t>
  </si>
  <si>
    <t>1993</t>
  </si>
  <si>
    <t>4 hrs. - INFT 110 (if WVEIS 1692 + 1693 with IE5 version)</t>
  </si>
  <si>
    <t>3 hrs. - WLDT 111 with certification</t>
  </si>
  <si>
    <t>3 hrs. - Tech Elective (DESL, BDAC)</t>
  </si>
  <si>
    <t>3 hrs. - ATEC 250, 255, 260, and 265 (with MOS certification)</t>
  </si>
  <si>
    <t>3 hrs. - EDUC 101</t>
  </si>
  <si>
    <t>3 hrs. - EDUC 120</t>
  </si>
  <si>
    <t>4 hrs - INFT 231 (with current CCNA cert.)</t>
  </si>
  <si>
    <t>4 hrs. - INFT 131 or current CCNA/CCENT cert.</t>
  </si>
  <si>
    <t>1 hrs. - DESL 250</t>
  </si>
  <si>
    <t>2 hrs. - ALHL 101 (with Phlebotomy cert.)</t>
  </si>
  <si>
    <t>2 hrs. - Technical Elective (CIET, ECET, or MEET)</t>
  </si>
  <si>
    <t xml:space="preserve">2 hrs. - ALHL 110
</t>
  </si>
  <si>
    <t>3 hrs. - ISST 250 (with Security+ cert. or test out of Security Pro)</t>
  </si>
  <si>
    <t>3 hrs. - INFT 121 (with Server+ cert.)</t>
  </si>
  <si>
    <t>3 hrs. - DRFT 204</t>
  </si>
  <si>
    <t>3 hrs. - WLDT 151</t>
  </si>
  <si>
    <t xml:space="preserve">A+ Certification: Hardware </t>
  </si>
  <si>
    <t xml:space="preserve">Air Conditioning Applications </t>
  </si>
  <si>
    <t xml:space="preserve">Arc Welding </t>
  </si>
  <si>
    <t xml:space="preserve">Brakes </t>
  </si>
  <si>
    <t xml:space="preserve">Child Specialist I </t>
  </si>
  <si>
    <t xml:space="preserve">Child Specialist II </t>
  </si>
  <si>
    <t>Child Specialist III</t>
  </si>
  <si>
    <t>Child Specialist IV</t>
  </si>
  <si>
    <t>CCNA: Switching, Routing, Wireless Essentials</t>
  </si>
  <si>
    <t>CCNA: Enterprise Networking, Security, and Automation</t>
  </si>
  <si>
    <t>CCNA: Introduction to Networks</t>
  </si>
  <si>
    <t>Computer Aided Drafting (CAD)</t>
  </si>
  <si>
    <t xml:space="preserve">Diesel Equipment Electrical Systems </t>
  </si>
  <si>
    <t>Diesel Preventative Maintenance &amp; Inspection</t>
  </si>
  <si>
    <t>Diesel Truck Chassis Concept</t>
  </si>
  <si>
    <t xml:space="preserve">Drafting Specialization, Architectural </t>
  </si>
  <si>
    <t>Drafting Specialization, Mechanical</t>
  </si>
  <si>
    <t>Electrical/Electronic Drafting</t>
  </si>
  <si>
    <t>Electrical/Electronic Systems</t>
  </si>
  <si>
    <t xml:space="preserve">Engine Performance </t>
  </si>
  <si>
    <t xml:space="preserve">Fundamentals of Automotive Technology </t>
  </si>
  <si>
    <t xml:space="preserve">Fundamentals of Drafting </t>
  </si>
  <si>
    <t xml:space="preserve">Introduction to CAD </t>
  </si>
  <si>
    <t>Introduction to Criminal Justice</t>
  </si>
  <si>
    <t xml:space="preserve">Linux Essentials </t>
  </si>
  <si>
    <t>Manual/Automatic Drive Train Axles</t>
  </si>
  <si>
    <t xml:space="preserve">Medical Assistant Advanced Pharmacology </t>
  </si>
  <si>
    <t>Rotating Devices &amp; Control Circuitry</t>
  </si>
  <si>
    <t>Secure Network Essentials</t>
  </si>
  <si>
    <t>Server Essentials</t>
  </si>
  <si>
    <t>Shielded Metal Arc Welding</t>
  </si>
  <si>
    <t>Suspension &amp; Steering Diagnosis</t>
  </si>
  <si>
    <t>Web Development &amp; Support</t>
  </si>
  <si>
    <t xml:space="preserve">Wireless Network Essentials </t>
  </si>
  <si>
    <t>3 hrs. - IT 147</t>
  </si>
  <si>
    <t>3 hrs. - BU 100</t>
  </si>
  <si>
    <t>3 hrs - AC 111</t>
  </si>
  <si>
    <t>3 hrs. - IT 114</t>
  </si>
  <si>
    <t>3 hrs. - TS 150</t>
  </si>
  <si>
    <t>3 hrs. CS 102</t>
  </si>
  <si>
    <t>11 hrs.  EG 105, MC 121, MC 200, MC 205 - Must also complete 1902, 1903, 1904</t>
  </si>
  <si>
    <t>11 hrs.  EG 105, MC 121, MC 200, MC 205 - Must also complete 1901, 1903, 1904</t>
  </si>
  <si>
    <t>4 hrs. - TS 151 - Vocational Core I - Available only for Technical Studies degree or 11 hrs.  EG 105, MC 121, MC 200, MC 205 - Must also complete 1901, 1902, 1904</t>
  </si>
  <si>
    <t>11 hrs.  EG 105, MC 121, MC 200, MC 205 - Must also complete 1901, 1902, 1903</t>
  </si>
  <si>
    <t>4 hrs. - TS 152 - Vocational Core II - Available only for Technical Studies degree or 1 hr - PR 101 or 3 hrs - PR 110</t>
  </si>
  <si>
    <t>4 hrs. (must also complete course 1968) - TS 153 - Vocational Core III - Available only for Technical Studies degree</t>
  </si>
  <si>
    <t>4 hrs. - TS 154 - Vocational Core IV - Available only for Technical Studies degree or 4 hrs - PR 130 and PR 170</t>
  </si>
  <si>
    <t xml:space="preserve">3 hrs. - MAST 105 </t>
  </si>
  <si>
    <t>5 hrs. (must also take course 0732) - PMED 100</t>
  </si>
  <si>
    <t>5 hrs. (must also take course 0792) - PMED 100</t>
  </si>
  <si>
    <t xml:space="preserve">1205 </t>
  </si>
  <si>
    <t>3 hrs. - HOSP 108</t>
  </si>
  <si>
    <t>Event Management and Operations</t>
  </si>
  <si>
    <t>3 hrs. - HOSP 225</t>
  </si>
  <si>
    <t>3 hrs. - HOSP 220</t>
  </si>
  <si>
    <t>3 hrs. - CRMJ 151</t>
  </si>
  <si>
    <t>3 hrs. - ADOF 231</t>
  </si>
  <si>
    <t>3 hrs. - ADOF 251</t>
  </si>
  <si>
    <t>4 hrs. - MDST 120/120 Lab (must have certification)</t>
  </si>
  <si>
    <t>3 hrs. (must take courses 1401 and 1403) - ACCT 231</t>
  </si>
  <si>
    <t>6 hrs. (must be a completer with courses: 1003, 1004, 1008, 1009) - EDUC 213, EDUC 197</t>
  </si>
  <si>
    <t>15 hrs. (must be a completer with courses: 1225, 1226, 1039, 1034, 1035, 1037, 1031) - CRJU 111, CRJU 223, CRJU 222, CRJU 199, CRJU 199</t>
  </si>
  <si>
    <t>7 hrs. (must be a completer with courses: 1301, 1302, 1304, 1135) - EDUC 203, EDUC 207, EDUC 197</t>
  </si>
  <si>
    <t>11 hrs. (must be Welding completer with courses 1862, 1863, 1864, and 1865) - WELD 111, MTEC 102, WELD 121, WELD 160, WELD 171</t>
  </si>
  <si>
    <t>3 hrs. (must be Health Informatics completer with course 0711 and three specialization courses) - NURS 153 or 7 hrs. (must be Therapeutic Services completer with courses 0711, 0715, 0789, and 0790) - CNA 101 </t>
  </si>
  <si>
    <t>7 hrs. (must be Therapeutic Services completer with courses 0711, 0715, 0789, and 0790) - CNA 101 or 3 hrs. (must be Health Infomatics completer with courses 0711 and three specialization courses) - NURS 153</t>
  </si>
  <si>
    <t>3 hrs. (must be Health Informatics completer with course 0711 and three specialization courses) - NURS 153</t>
  </si>
  <si>
    <t>3 hrs. (must be Industrial Equipment Maintenance completer with courses 1872, 1875, 1871 and 1985) - ELEC 101</t>
  </si>
  <si>
    <t>Hydraulic and Pneumatic Systems</t>
  </si>
  <si>
    <t>2 hrs. (must be Carpentry completer with courses 1842, 1843, 1844 and 1845) - MTEC 102</t>
  </si>
  <si>
    <t>5 hrs. (must be Chemical, Energy &amp; Mechanical Technologies completer with courses 2497, 2496 and 2 specialization courses) - MTEC 102, MTEC 103</t>
  </si>
  <si>
    <t>Fundamentals of Agricultural Mechanics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</si>
</sst>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Fira Sans"/>
      <family val="2"/>
    </font>
    <font>
      <sz val="11"/>
      <color theme="1"/>
      <name val="Fira Sans"/>
      <family val="2"/>
    </font>
    <font>
      <b/>
      <sz val="12"/>
      <color theme="1"/>
      <name val="Fira Sans"/>
      <family val="2"/>
    </font>
    <font>
      <b/>
      <sz val="12"/>
      <name val="Fira Sans"/>
      <family val="2"/>
    </font>
    <font>
      <sz val="12"/>
      <name val="Fira Sans"/>
      <family val="2"/>
    </font>
    <font>
      <u/>
      <sz val="11"/>
      <color theme="10"/>
      <name val="Calibri"/>
      <family val="2"/>
      <scheme val="minor"/>
    </font>
    <font>
      <sz val="12"/>
      <color theme="1"/>
      <name val="Fira Sans SemiBold"/>
      <family val="2"/>
    </font>
    <font>
      <sz val="14"/>
      <color theme="1"/>
      <name val="Fira Sans SemiBold"/>
      <family val="2"/>
    </font>
    <font>
      <u/>
      <sz val="12"/>
      <name val="Fira Sans"/>
      <family val="2"/>
    </font>
    <font>
      <u/>
      <sz val="14"/>
      <name val="Fira Sans SemiBold"/>
      <family val="2"/>
    </font>
    <font>
      <sz val="11"/>
      <color theme="1"/>
      <name val="Fira Sans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4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4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49" fontId="0" fillId="0" borderId="0" xfId="0" applyNumberFormat="1"/>
    <xf numFmtId="164" fontId="3" fillId="3" borderId="1" xfId="1" applyNumberFormat="1" applyFont="1" applyFill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3" borderId="1" xfId="1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0" borderId="1" xfId="0" applyFont="1" applyBorder="1"/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2" borderId="2" xfId="1" applyNumberFormat="1" applyFont="1" applyFill="1" applyBorder="1" applyAlignment="1">
      <alignment horizontal="left" wrapText="1"/>
    </xf>
    <xf numFmtId="164" fontId="2" fillId="2" borderId="2" xfId="1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3" borderId="3" xfId="1" applyNumberFormat="1" applyFont="1" applyFill="1" applyBorder="1" applyAlignment="1">
      <alignment horizontal="left" wrapText="1"/>
    </xf>
    <xf numFmtId="164" fontId="3" fillId="3" borderId="3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49" fontId="0" fillId="5" borderId="0" xfId="0" applyNumberForma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0" fontId="0" fillId="6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49" fontId="0" fillId="0" borderId="6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49" fontId="10" fillId="5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/>
    <xf numFmtId="0" fontId="15" fillId="0" borderId="0" xfId="0" applyFont="1"/>
    <xf numFmtId="0" fontId="11" fillId="0" borderId="4" xfId="0" applyFont="1" applyBorder="1" applyAlignment="1" applyProtection="1">
      <alignment vertical="center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2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8" fillId="0" borderId="0" xfId="2" applyFont="1" applyAlignment="1" applyProtection="1">
      <alignment horizontal="center" vertical="top" wrapText="1"/>
      <protection locked="0"/>
    </xf>
    <xf numFmtId="0" fontId="11" fillId="4" borderId="0" xfId="0" applyFont="1" applyFill="1" applyAlignment="1">
      <alignment horizontal="center" vertical="center"/>
    </xf>
    <xf numFmtId="49" fontId="0" fillId="5" borderId="6" xfId="0" applyNumberFormat="1" applyFont="1" applyFill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4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  <xf numFmtId="49" fontId="0" fillId="5" borderId="6" xfId="0" applyNumberFormat="1" applyFont="1" applyFill="1" applyBorder="1" applyAlignment="1">
      <alignment horizontal="center" vertical="center"/>
    </xf>
    <xf numFmtId="49" fontId="0" fillId="5" borderId="7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ira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ira Sans"/>
        <scheme val="none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earchPOS" displayName="SearchPOS" ref="A6:C33" totalsRowShown="0" headerRowDxfId="106" dataDxfId="105">
  <autoFilter ref="A6:C33" xr:uid="{00000000-0009-0000-0100-000003000000}"/>
  <tableColumns count="3">
    <tableColumn id="1" xr3:uid="{00000000-0010-0000-0000-000001000000}" name="Courses" dataDxfId="104"/>
    <tableColumn id="2" xr3:uid="{00000000-0010-0000-0000-000002000000}" name="Course #" dataDxfId="103"/>
    <tableColumn id="13" xr3:uid="{00000000-0010-0000-0000-00000D000000}" name="EDGE Credits" dataDxfId="102">
      <calculatedColumnFormula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calculatedColumnFormula>
    </tableColumn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le15" displayName="Table15" ref="A5:C26" totalsRowShown="0" headerRowDxfId="68" dataDxfId="67">
  <tableColumns count="3">
    <tableColumn id="1" xr3:uid="{00000000-0010-0000-0900-000001000000}" name="Courses" dataDxfId="66"/>
    <tableColumn id="2" xr3:uid="{00000000-0010-0000-0900-000002000000}" name="Course Name" dataDxfId="65"/>
    <tableColumn id="3" xr3:uid="{00000000-0010-0000-0900-000003000000}" name="Credits" dataDxfId="64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7" displayName="Table17" ref="A5:C98" totalsRowShown="0" headerRowDxfId="63">
  <autoFilter ref="A5:C98" xr:uid="{11905AEA-3A60-4501-9BEA-0042CA315308}">
    <filterColumn colId="0" hiddenButton="1"/>
    <filterColumn colId="1" hiddenButton="1"/>
    <filterColumn colId="2" hiddenButton="1"/>
  </autoFilter>
  <sortState xmlns:xlrd2="http://schemas.microsoft.com/office/spreadsheetml/2017/richdata2" ref="A6:C98">
    <sortCondition ref="B5:B98"/>
  </sortState>
  <tableColumns count="3">
    <tableColumn id="1" xr3:uid="{00000000-0010-0000-0A00-000001000000}" name="Courses" dataDxfId="62"/>
    <tableColumn id="2" xr3:uid="{00000000-0010-0000-0A00-000002000000}" name="Course Name" dataDxfId="61"/>
    <tableColumn id="3" xr3:uid="{00000000-0010-0000-0A00-000003000000}" name="Credits" dataDxfId="60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Courses" displayName="Courses" ref="A1:AC73" totalsRowShown="0">
  <autoFilter ref="A1:AC73" xr:uid="{00000000-0009-0000-0100-000001000000}"/>
  <sortState xmlns:xlrd2="http://schemas.microsoft.com/office/spreadsheetml/2017/richdata2" ref="A2:AC73">
    <sortCondition ref="B1:B73"/>
  </sortState>
  <tableColumns count="29">
    <tableColumn id="1" xr3:uid="{00000000-0010-0000-0B00-000001000000}" name="POS#"/>
    <tableColumn id="2" xr3:uid="{00000000-0010-0000-0B00-000002000000}" name="POS"/>
    <tableColumn id="3" xr3:uid="{00000000-0010-0000-0B00-000003000000}" name="Course1" dataDxfId="59"/>
    <tableColumn id="4" xr3:uid="{00000000-0010-0000-0B00-000004000000}" name="Course2" dataDxfId="58"/>
    <tableColumn id="5" xr3:uid="{00000000-0010-0000-0B00-000005000000}" name="Course3" dataDxfId="57"/>
    <tableColumn id="6" xr3:uid="{00000000-0010-0000-0B00-000006000000}" name="Course4" dataDxfId="56"/>
    <tableColumn id="7" xr3:uid="{00000000-0010-0000-0B00-000007000000}" name="Course5" dataDxfId="55"/>
    <tableColumn id="8" xr3:uid="{00000000-0010-0000-0B00-000008000000}" name="Course6" dataDxfId="54"/>
    <tableColumn id="9" xr3:uid="{00000000-0010-0000-0B00-000009000000}" name="Course7" dataDxfId="53"/>
    <tableColumn id="10" xr3:uid="{00000000-0010-0000-0B00-00000A000000}" name="Course8" dataDxfId="52"/>
    <tableColumn id="11" xr3:uid="{00000000-0010-0000-0B00-00000B000000}" name="Course9" dataDxfId="51"/>
    <tableColumn id="12" xr3:uid="{00000000-0010-0000-0B00-00000C000000}" name="Course10" dataDxfId="50"/>
    <tableColumn id="13" xr3:uid="{00000000-0010-0000-0B00-00000D000000}" name="Course11" dataDxfId="49"/>
    <tableColumn id="14" xr3:uid="{00000000-0010-0000-0B00-00000E000000}" name="Course12" dataDxfId="48"/>
    <tableColumn id="15" xr3:uid="{00000000-0010-0000-0B00-00000F000000}" name="Course13" dataDxfId="47"/>
    <tableColumn id="16" xr3:uid="{00000000-0010-0000-0B00-000010000000}" name="Course14" dataDxfId="46"/>
    <tableColumn id="17" xr3:uid="{00000000-0010-0000-0B00-000011000000}" name="Course15" dataDxfId="45"/>
    <tableColumn id="18" xr3:uid="{00000000-0010-0000-0B00-000012000000}" name="Course16" dataDxfId="44"/>
    <tableColumn id="19" xr3:uid="{00000000-0010-0000-0B00-000013000000}" name="Course17" dataDxfId="43"/>
    <tableColumn id="20" xr3:uid="{00000000-0010-0000-0B00-000014000000}" name="Course18" dataDxfId="42"/>
    <tableColumn id="21" xr3:uid="{00000000-0010-0000-0B00-000015000000}" name="Course19" dataDxfId="41"/>
    <tableColumn id="22" xr3:uid="{00000000-0010-0000-0B00-000016000000}" name="Course20" dataDxfId="40"/>
    <tableColumn id="23" xr3:uid="{00000000-0010-0000-0B00-000017000000}" name="Course21" dataDxfId="39"/>
    <tableColumn id="24" xr3:uid="{00000000-0010-0000-0B00-000018000000}" name="Course22" dataDxfId="38"/>
    <tableColumn id="25" xr3:uid="{00000000-0010-0000-0B00-000019000000}" name="Course23" dataDxfId="37"/>
    <tableColumn id="26" xr3:uid="{00000000-0010-0000-0B00-00001A000000}" name="Course24" dataDxfId="36"/>
    <tableColumn id="27" xr3:uid="{00000000-0010-0000-0B00-00001B000000}" name="Course25" dataDxfId="35"/>
    <tableColumn id="28" xr3:uid="{00000000-0010-0000-0B00-00001C000000}" name="Course26" dataDxfId="34"/>
    <tableColumn id="29" xr3:uid="{00000000-0010-0000-0B00-00001D000000}" name="Course27" dataDxfId="33"/>
  </tableColumns>
  <tableStyleInfo name="TableStyleMedium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College" displayName="College" ref="A1:L497" totalsRowShown="0">
  <autoFilter ref="A1:L497" xr:uid="{00000000-0009-0000-0100-000005000000}"/>
  <sortState xmlns:xlrd2="http://schemas.microsoft.com/office/spreadsheetml/2017/richdata2" ref="A2:O505">
    <sortCondition ref="B1:B505"/>
  </sortState>
  <tableColumns count="12">
    <tableColumn id="3" xr3:uid="{00000000-0010-0000-0C00-000003000000}" name="Course#" dataDxfId="32"/>
    <tableColumn id="4" xr3:uid="{00000000-0010-0000-0C00-000004000000}" name="Course/Certification Name "/>
    <tableColumn id="5" xr3:uid="{00000000-0010-0000-0C00-000005000000}" name="Blue Ridge"/>
    <tableColumn id="6" xr3:uid="{00000000-0010-0000-0C00-000006000000}" name="Bridge Valley"/>
    <tableColumn id="7" xr3:uid="{00000000-0010-0000-0C00-000007000000}" name="Eastern WV"/>
    <tableColumn id="8" xr3:uid="{00000000-0010-0000-0C00-000008000000}" name="Glenville"/>
    <tableColumn id="9" xr3:uid="{00000000-0010-0000-0C00-000009000000}" name="Mountwest"/>
    <tableColumn id="10" xr3:uid="{00000000-0010-0000-0C00-00000A000000}" name="New River"/>
    <tableColumn id="11" xr3:uid="{00000000-0010-0000-0C00-00000B000000}" name="Pierpont"/>
    <tableColumn id="12" xr3:uid="{00000000-0010-0000-0C00-00000C000000}" name="Southern WV"/>
    <tableColumn id="13" xr3:uid="{00000000-0010-0000-0C00-00000D000000}" name="WV Northern"/>
    <tableColumn id="14" xr3:uid="{00000000-0010-0000-0C00-00000E000000}" name="WVU Parkersburg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SearchPOS8" displayName="SearchPOS8" ref="A4:L31" totalsRowShown="0" headerRowDxfId="31" dataDxfId="30">
  <autoFilter ref="A4:L31" xr:uid="{00000000-0009-0000-0100-000007000000}"/>
  <tableColumns count="12">
    <tableColumn id="1" xr3:uid="{00000000-0010-0000-0D00-000001000000}" name="Courses" dataDxfId="29"/>
    <tableColumn id="2" xr3:uid="{00000000-0010-0000-0D00-000002000000}" name="Course #" dataDxfId="28"/>
    <tableColumn id="3" xr3:uid="{00000000-0010-0000-0D00-000003000000}" name="Blue Ridge " dataDxfId="27">
      <calculatedColumnFormula>IFERROR(IF(INDEX(College[Blue Ridge],MATCH(SearchPOS8[[#This Row],[Course '#]],College[Course'#],0))=0,"",INDEX(College[Blue Ridge],MATCH(SearchPOS8[[#This Row],[Course '#]],College[Course'#],0))),"")</calculatedColumnFormula>
    </tableColumn>
    <tableColumn id="4" xr3:uid="{00000000-0010-0000-0D00-000004000000}" name="Bridge Valley " dataDxfId="26">
      <calculatedColumnFormula>IFERROR(IF(INDEX(College[Bridge Valley],MATCH(SearchPOS8[[#This Row],[Course '#]],College[Course'#],0))=0,"",INDEX(College[Bridge Valley],MATCH(SearchPOS8[[#This Row],[Course '#]],College[Course'#],0))),"")</calculatedColumnFormula>
    </tableColumn>
    <tableColumn id="5" xr3:uid="{00000000-0010-0000-0D00-000005000000}" name="Eastern WV" dataDxfId="25">
      <calculatedColumnFormula>IFERROR(IF(INDEX(College[Eastern WV],MATCH(SearchPOS8[[#This Row],[Course '#]],College[Course'#],0))=0,"",INDEX(College[Eastern WV],MATCH(SearchPOS8[[#This Row],[Course '#]],College[Course'#],0))),"")</calculatedColumnFormula>
    </tableColumn>
    <tableColumn id="6" xr3:uid="{00000000-0010-0000-0D00-000006000000}" name="Glenville " dataDxfId="24">
      <calculatedColumnFormula>IFERROR(IF(INDEX(College[Glenville],MATCH(SearchPOS8[[#This Row],[Course '#]],College[Course'#],0))=0,"",INDEX(College[Glenville],MATCH(SearchPOS8[[#This Row],[Course '#]],College[Course'#],0))),"")</calculatedColumnFormula>
    </tableColumn>
    <tableColumn id="7" xr3:uid="{00000000-0010-0000-0D00-000007000000}" name="Mountwest " dataDxfId="23">
      <calculatedColumnFormula>IFERROR(IF(INDEX(College[Mountwest],MATCH(SearchPOS8[[#This Row],[Course '#]],College[Course'#],0))=0,"",INDEX(College[Mountwest],MATCH(SearchPOS8[[#This Row],[Course '#]],College[Course'#],0))),"")</calculatedColumnFormula>
    </tableColumn>
    <tableColumn id="8" xr3:uid="{00000000-0010-0000-0D00-000008000000}" name="New River " dataDxfId="22">
      <calculatedColumnFormula>IFERROR(IF(INDEX(College[New River],MATCH(SearchPOS8[[#This Row],[Course '#]],College[Course'#],0))=0,"",INDEX(College[New River],MATCH(SearchPOS8[[#This Row],[Course '#]],College[Course'#],0))),"")</calculatedColumnFormula>
    </tableColumn>
    <tableColumn id="9" xr3:uid="{00000000-0010-0000-0D00-000009000000}" name="Pierpont" dataDxfId="21">
      <calculatedColumnFormula>IFERROR(IF(INDEX(College[Pierpont],MATCH(SearchPOS8[[#This Row],[Course '#]],College[Course'#],0))=0,"",INDEX(College[Pierpont],MATCH(SearchPOS8[[#This Row],[Course '#]],College[Course'#],0))),"")</calculatedColumnFormula>
    </tableColumn>
    <tableColumn id="10" xr3:uid="{00000000-0010-0000-0D00-00000A000000}" name="Southern WV " dataDxfId="20">
      <calculatedColumnFormula>IFERROR(IF(INDEX(College[Southern WV],MATCH(SearchPOS8[[#This Row],[Course '#]],College[Course'#],0))=0,"",INDEX(College[Southern WV],MATCH(SearchPOS8[[#This Row],[Course '#]],College[Course'#],0))),"")</calculatedColumnFormula>
    </tableColumn>
    <tableColumn id="11" xr3:uid="{00000000-0010-0000-0D00-00000B000000}" name="WV Northern " dataDxfId="19">
      <calculatedColumnFormula>IFERROR(IF(INDEX(College[WV Northern],MATCH(SearchPOS8[[#This Row],[Course '#]],College[Course'#],0))=0,"",INDEX(College[WV Northern],MATCH(SearchPOS8[[#This Row],[Course '#]],College[Course'#],0))),"")</calculatedColumnFormula>
    </tableColumn>
    <tableColumn id="12" xr3:uid="{00000000-0010-0000-0D00-00000C000000}" name="WVU Parkersburg " dataDxfId="18">
      <calculatedColumnFormula>IFERROR(IF(INDEX(College[WVU Parkersburg],MATCH(SearchPOS8[[#This Row],[Course '#]],College[Course'#],0))=0,"",INDEX(College[WVU Parkersburg],MATCH(SearchPOS8[[#This Row],[Course '#]],College[Course'#],0))),"")</calculatedColumnFormula>
    </tableColumn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2" displayName="Table2" ref="A1:N737" totalsRowShown="0" headerRowDxfId="17" dataDxfId="15" headerRowBorderDxfId="16" tableBorderDxfId="14" totalsRowBorderDxfId="13">
  <autoFilter ref="A1:N737" xr:uid="{00000000-0009-0000-0100-000002000000}">
    <filterColumn colId="2">
      <filters>
        <filter val="1401"/>
        <filter val="1403"/>
      </filters>
    </filterColumn>
  </autoFilter>
  <tableColumns count="14">
    <tableColumn id="1" xr3:uid="{00000000-0010-0000-0E00-000001000000}" name="POS#" dataDxfId="12" dataCellStyle="Normal 2"/>
    <tableColumn id="2" xr3:uid="{00000000-0010-0000-0E00-000002000000}" name="POS" dataDxfId="11" dataCellStyle="Normal 2"/>
    <tableColumn id="3" xr3:uid="{00000000-0010-0000-0E00-000003000000}" name="Course#" dataDxfId="10" dataCellStyle="Normal 2"/>
    <tableColumn id="4" xr3:uid="{00000000-0010-0000-0E00-000004000000}" name="Course" dataDxfId="9" dataCellStyle="Normal 2"/>
    <tableColumn id="5" xr3:uid="{00000000-0010-0000-0E00-000005000000}" name="Blue Ridge " dataDxfId="8"/>
    <tableColumn id="6" xr3:uid="{00000000-0010-0000-0E00-000006000000}" name="Bridge Valley _x000a_*3 General elective Credits are given for any 2 CTE courses completed. An additional 3 hours will be given for 4 courses. " dataDxfId="7"/>
    <tableColumn id="7" xr3:uid="{00000000-0010-0000-0E00-000007000000}" name="Eastern WV" dataDxfId="6"/>
    <tableColumn id="8" xr3:uid="{00000000-0010-0000-0E00-000008000000}" name="Glenville " dataDxfId="5"/>
    <tableColumn id="9" xr3:uid="{00000000-0010-0000-0E00-000009000000}" name="Mountwest "/>
    <tableColumn id="10" xr3:uid="{00000000-0010-0000-0E00-00000A000000}" name="New River _x000a_*3 General elective Credits are given for any 2 CTE courses completed with a &quot;C&quot; or better. An additional 3 hours will be given for 4 courses. " dataDxfId="4"/>
    <tableColumn id="11" xr3:uid="{00000000-0010-0000-0E00-00000B000000}" name="Pierpont" dataDxfId="3"/>
    <tableColumn id="12" xr3:uid="{00000000-0010-0000-0E00-00000C000000}" name="Southern WV " dataDxfId="2"/>
    <tableColumn id="13" xr3:uid="{00000000-0010-0000-0E00-00000D000000}" name="WV Northern " dataDxfId="1"/>
    <tableColumn id="14" xr3:uid="{00000000-0010-0000-0E00-00000E000000}" name="WVU Parkersburg 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5:C97" totalsRowShown="0">
  <tableColumns count="3">
    <tableColumn id="1" xr3:uid="{00000000-0010-0000-0100-000001000000}" name="Courses" dataDxfId="101"/>
    <tableColumn id="2" xr3:uid="{00000000-0010-0000-0100-000002000000}" name="Course Name" dataDxfId="100"/>
    <tableColumn id="3" xr3:uid="{00000000-0010-0000-0100-000003000000}" name="Credits" dataDxfId="99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5:C51" totalsRowShown="0" headerRowDxfId="98">
  <tableColumns count="3">
    <tableColumn id="1" xr3:uid="{00000000-0010-0000-0200-000001000000}" name="Courses" dataDxfId="97"/>
    <tableColumn id="2" xr3:uid="{00000000-0010-0000-0200-000002000000}" name="Course Name" dataDxfId="96"/>
    <tableColumn id="3" xr3:uid="{00000000-0010-0000-0200-000003000000}" name="Credits" dataDxfId="9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8" displayName="Table8" ref="A5:C20" totalsRowShown="0" headerRowDxfId="94">
  <tableColumns count="3">
    <tableColumn id="1" xr3:uid="{00000000-0010-0000-0300-000001000000}" name="Courses" dataDxfId="93"/>
    <tableColumn id="2" xr3:uid="{00000000-0010-0000-0300-000002000000}" name="Course Name" dataDxfId="92"/>
    <tableColumn id="3" xr3:uid="{00000000-0010-0000-0300-000003000000}" name="Credits" dataDxfId="91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A5:C26" totalsRowShown="0" headerRowDxfId="90">
  <tableColumns count="3">
    <tableColumn id="1" xr3:uid="{00000000-0010-0000-0400-000001000000}" name="Courses" dataDxfId="89"/>
    <tableColumn id="2" xr3:uid="{00000000-0010-0000-0400-000002000000}" name="Course Name" dataDxfId="88"/>
    <tableColumn id="3" xr3:uid="{00000000-0010-0000-0400-000003000000}" name="Credits" dataDxfId="87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5:C48" totalsRowShown="0" headerRowDxfId="86">
  <tableColumns count="3">
    <tableColumn id="1" xr3:uid="{00000000-0010-0000-0500-000001000000}" name="Courses" dataDxfId="85"/>
    <tableColumn id="2" xr3:uid="{00000000-0010-0000-0500-000002000000}" name="Course Name" dataDxfId="84"/>
    <tableColumn id="3" xr3:uid="{00000000-0010-0000-0500-000003000000}" name="Credits" dataDxfId="83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2" displayName="Table12" ref="A5:C35" totalsRowShown="0" headerRowDxfId="82" dataDxfId="81">
  <tableColumns count="3">
    <tableColumn id="1" xr3:uid="{00000000-0010-0000-0600-000001000000}" name="Courses" dataDxfId="80"/>
    <tableColumn id="2" xr3:uid="{00000000-0010-0000-0600-000002000000}" name="Course Name" dataDxfId="79"/>
    <tableColumn id="3" xr3:uid="{00000000-0010-0000-0600-000003000000}" name="Credits" dataDxfId="78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5:C87" totalsRowShown="0" headerRowDxfId="77">
  <tableColumns count="3">
    <tableColumn id="1" xr3:uid="{00000000-0010-0000-0700-000001000000}" name="Courses" dataDxfId="76"/>
    <tableColumn id="2" xr3:uid="{00000000-0010-0000-0700-000002000000}" name="Course Name" dataDxfId="75"/>
    <tableColumn id="3" xr3:uid="{00000000-0010-0000-0700-000003000000}" name="Credits" dataDxfId="74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A5:C138" totalsRowShown="0" headerRowDxfId="73" dataDxfId="72">
  <tableColumns count="3">
    <tableColumn id="1" xr3:uid="{00000000-0010-0000-0800-000001000000}" name="Courses" dataDxfId="71"/>
    <tableColumn id="2" xr3:uid="{00000000-0010-0000-0800-000002000000}" name="Course Name" dataDxfId="70"/>
    <tableColumn id="3" xr3:uid="{00000000-0010-0000-0800-000003000000}" name="Credits" dataDxfId="6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"/>
  <sheetViews>
    <sheetView showGridLines="0" zoomScaleNormal="100" workbookViewId="0">
      <selection activeCell="F2" sqref="F2"/>
    </sheetView>
  </sheetViews>
  <sheetFormatPr defaultRowHeight="14.4" x14ac:dyDescent="0.3"/>
  <cols>
    <col min="1" max="1" width="11.59765625" customWidth="1"/>
    <col min="2" max="2" width="14" customWidth="1"/>
    <col min="3" max="3" width="150.8984375" style="20" customWidth="1"/>
    <col min="4" max="4" width="5.296875" style="20" customWidth="1"/>
    <col min="5" max="5" width="24.69921875" style="20" customWidth="1"/>
    <col min="6" max="6" width="35.296875" style="20" customWidth="1"/>
    <col min="7" max="7" width="24.296875" style="20" customWidth="1"/>
    <col min="8" max="8" width="40.3984375" style="20" customWidth="1"/>
    <col min="9" max="9" width="15.09765625" style="20" customWidth="1"/>
    <col min="10" max="10" width="15.296875" style="20" customWidth="1"/>
    <col min="11" max="12" width="24.69921875" style="20" customWidth="1"/>
  </cols>
  <sheetData>
    <row r="1" spans="1:20" ht="27.8" customHeight="1" x14ac:dyDescent="0.45">
      <c r="A1" s="101" t="s">
        <v>0</v>
      </c>
      <c r="B1" s="101"/>
      <c r="C1" s="101"/>
      <c r="D1" s="56"/>
      <c r="E1" s="56"/>
      <c r="F1" s="56"/>
      <c r="G1" s="30"/>
      <c r="H1" s="30"/>
      <c r="I1" s="30"/>
      <c r="J1" s="30"/>
      <c r="K1" s="30"/>
      <c r="L1" s="30"/>
      <c r="M1" s="20"/>
    </row>
    <row r="2" spans="1:20" ht="29.95" customHeight="1" x14ac:dyDescent="0.3">
      <c r="A2" s="98" t="s">
        <v>1</v>
      </c>
      <c r="B2" s="98"/>
      <c r="C2" s="76" t="s">
        <v>2</v>
      </c>
      <c r="D2" s="57"/>
      <c r="E2" s="88" t="s">
        <v>3</v>
      </c>
      <c r="F2" s="73" t="s">
        <v>4</v>
      </c>
    </row>
    <row r="3" spans="1:20" x14ac:dyDescent="0.3">
      <c r="A3" s="55"/>
      <c r="B3" s="55"/>
      <c r="C3" s="57"/>
      <c r="D3" s="57"/>
      <c r="E3" s="57"/>
      <c r="F3" s="57"/>
    </row>
    <row r="4" spans="1:20" ht="16.149999999999999" x14ac:dyDescent="0.35">
      <c r="A4" s="100" t="s">
        <v>5</v>
      </c>
      <c r="B4" s="100"/>
      <c r="C4" s="72" t="str">
        <f>INDEX(Courses[POS'#],MATCH($C$2,Courses[POS],0))</f>
        <v>IT1640</v>
      </c>
      <c r="D4" s="57"/>
      <c r="E4" s="57"/>
      <c r="F4" s="57"/>
    </row>
    <row r="5" spans="1:20" x14ac:dyDescent="0.3">
      <c r="A5" s="55"/>
      <c r="B5" s="55"/>
      <c r="C5" s="57"/>
      <c r="D5" s="57"/>
      <c r="E5" s="57"/>
      <c r="F5" s="57"/>
    </row>
    <row r="6" spans="1:20" s="20" customFormat="1" ht="27.8" customHeight="1" x14ac:dyDescent="0.4">
      <c r="A6" s="58" t="s">
        <v>6</v>
      </c>
      <c r="B6" s="59" t="s">
        <v>7</v>
      </c>
      <c r="C6" s="60" t="s">
        <v>8</v>
      </c>
      <c r="D6" s="61"/>
      <c r="E6" s="62" t="s">
        <v>9</v>
      </c>
      <c r="F6" s="6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50.15" customHeight="1" x14ac:dyDescent="0.3">
      <c r="A7" s="63" t="s">
        <v>10</v>
      </c>
      <c r="B7" s="64" t="str">
        <f>IF(INDEX(Courses[Course1],MATCH($C$4,Courses[POS'#],0))=0,"",INDEX(Courses[Course1],MATCH($C$4,Courses[POS'#],0)))</f>
        <v>1642</v>
      </c>
      <c r="C7" s="66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>4 hrs. - IT 131 (Must Pass Cisco Certification Exams)</v>
      </c>
      <c r="D7" s="65"/>
      <c r="E7" s="99" t="str">
        <f>IFERROR(INDEX('Notes &amp; Certifications'!B:B,MATCH($F$2,'Notes &amp; Certifications'!A1:A5,0)),"")</f>
        <v xml:space="preserve">1.) Dental Laboratory Technology Certification - 3 or 5 hrs. DLT 101,104,108, 112, 116 (Putnam Co. Schools Only)
2.) ServSafe Certification - 3 hrs. CA 200*Must pass CCI Exam or Servsafe certification exam </v>
      </c>
      <c r="F7" s="99"/>
      <c r="K7" s="21"/>
      <c r="L7" s="21"/>
      <c r="M7" s="21"/>
      <c r="N7" s="21"/>
      <c r="O7" s="21"/>
      <c r="P7" s="21"/>
      <c r="Q7" s="21"/>
      <c r="R7" s="21"/>
      <c r="S7" s="21"/>
    </row>
    <row r="8" spans="1:20" ht="50.15" customHeight="1" x14ac:dyDescent="0.3">
      <c r="A8" s="63" t="s">
        <v>11</v>
      </c>
      <c r="B8" s="64" t="str">
        <f>IF(INDEX(Courses[Course2],MATCH($C$4,Courses[POS'#],0))=0,"",INDEX(Courses[Course2],MATCH($C$4,Courses[POS'#],0)))</f>
        <v>1644</v>
      </c>
      <c r="C8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>4 hrs. - IT 141 (Must Pass Cisco Certification Exams)</v>
      </c>
      <c r="D8" s="55"/>
      <c r="E8" s="99"/>
      <c r="F8" s="99"/>
      <c r="K8"/>
      <c r="L8"/>
    </row>
    <row r="9" spans="1:20" ht="50.15" customHeight="1" x14ac:dyDescent="0.3">
      <c r="A9" s="63" t="s">
        <v>12</v>
      </c>
      <c r="B9" s="64" t="str">
        <f>IF(INDEX(Courses[Course3],MATCH($C$4,Courses[POS'#],0))=0,"",INDEX(Courses[Course3],MATCH($C$4,Courses[POS'#],0)))</f>
        <v>1646</v>
      </c>
      <c r="C9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>4 hrs. - IT 231 (Must Pass Cisco Certification Exams)</v>
      </c>
      <c r="D9" s="55"/>
      <c r="E9" s="99"/>
      <c r="F9" s="99"/>
      <c r="K9"/>
      <c r="L9"/>
    </row>
    <row r="10" spans="1:20" ht="50.15" customHeight="1" x14ac:dyDescent="0.3">
      <c r="A10" s="63" t="s">
        <v>13</v>
      </c>
      <c r="B10" s="64" t="str">
        <f>IF(INDEX(Courses[Course4],MATCH($C$4,Courses[POS'#],0))=0,"",INDEX(Courses[Course4],MATCH($C$4,Courses[POS'#],0)))</f>
        <v>1648</v>
      </c>
      <c r="C10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>4 hrs. - IT 241 (Must Pass Cisco Certification Exams)</v>
      </c>
      <c r="D10" s="55"/>
      <c r="E10" s="99"/>
      <c r="F10" s="99"/>
      <c r="K10"/>
      <c r="L10"/>
    </row>
    <row r="11" spans="1:20" ht="50.15" customHeight="1" x14ac:dyDescent="0.3">
      <c r="A11" s="63" t="s">
        <v>14</v>
      </c>
      <c r="B11" s="64" t="str">
        <f>IF(INDEX(Courses[Course5],MATCH($C$4,Courses[POS'#],0))=0,"",INDEX(Courses[Course5],MATCH($C$4,Courses[POS'#],0)))</f>
        <v>1692</v>
      </c>
      <c r="C11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1" s="55"/>
      <c r="E11" s="99"/>
      <c r="F11" s="99"/>
      <c r="K11"/>
      <c r="L11"/>
    </row>
    <row r="12" spans="1:20" ht="50.15" customHeight="1" x14ac:dyDescent="0.3">
      <c r="A12" s="63" t="s">
        <v>15</v>
      </c>
      <c r="B12" s="64" t="str">
        <f>IF(INDEX(Courses[Course6],MATCH($C$4,Courses[POS'#],0))=0,"",INDEX(Courses[Course6],MATCH($C$4,Courses[POS'#],0)))</f>
        <v>1693</v>
      </c>
      <c r="C12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2" s="55"/>
      <c r="E12" s="99"/>
      <c r="F12" s="99"/>
      <c r="K12"/>
      <c r="L12"/>
    </row>
    <row r="13" spans="1:20" ht="50.15" customHeight="1" x14ac:dyDescent="0.3">
      <c r="A13" s="63" t="s">
        <v>16</v>
      </c>
      <c r="B13" s="64" t="str">
        <f>IF(INDEX(Courses[Course7],MATCH($C$4,Courses[POS'#],0))=0,"",INDEX(Courses[Course7],MATCH($C$4,Courses[POS'#],0)))</f>
        <v>1705</v>
      </c>
      <c r="C13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>4 hrs. - IT 270 (Must pass Comp TIA's A+ Certification Exam)</v>
      </c>
      <c r="D13" s="55"/>
      <c r="E13" s="99"/>
      <c r="F13" s="99"/>
      <c r="K13"/>
      <c r="L13"/>
    </row>
    <row r="14" spans="1:20" ht="50.15" customHeight="1" x14ac:dyDescent="0.3">
      <c r="A14" s="63" t="s">
        <v>17</v>
      </c>
      <c r="B14" s="64" t="str">
        <f>IF(INDEX(Courses[Course8],MATCH($C$4,Courses[POS'#],0))=0,"",INDEX(Courses[Course8],MATCH($C$4,Courses[POS'#],0)))</f>
        <v>1654</v>
      </c>
      <c r="C14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4" s="55"/>
      <c r="E14" s="99"/>
      <c r="F14" s="99"/>
      <c r="K14"/>
      <c r="L14"/>
    </row>
    <row r="15" spans="1:20" ht="50.15" customHeight="1" x14ac:dyDescent="0.3">
      <c r="A15" s="63" t="s">
        <v>18</v>
      </c>
      <c r="B15" s="64" t="str">
        <f>IF(INDEX(Courses[Course9],MATCH($C$4,Courses[POS'#],0))=0,"",INDEX(Courses[Course9],MATCH($C$4,Courses[POS'#],0)))</f>
        <v>1658</v>
      </c>
      <c r="C15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5" s="55"/>
      <c r="E15" s="99"/>
      <c r="F15" s="99"/>
      <c r="K15"/>
      <c r="L15"/>
    </row>
    <row r="16" spans="1:20" ht="50.15" customHeight="1" x14ac:dyDescent="0.3">
      <c r="A16" s="63" t="s">
        <v>19</v>
      </c>
      <c r="B16" s="64" t="str">
        <f>IF(INDEX(Courses[Course10],MATCH($C$4,Courses[POS'#],0))=0,"",INDEX(Courses[Course10],MATCH($C$4,Courses[POS'#],0)))</f>
        <v>1659</v>
      </c>
      <c r="C16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6" s="55"/>
      <c r="E16" s="99"/>
      <c r="F16" s="99"/>
      <c r="G16"/>
      <c r="H16"/>
      <c r="I16"/>
      <c r="J16"/>
      <c r="K16"/>
      <c r="L16"/>
    </row>
    <row r="17" spans="1:12" ht="50.15" customHeight="1" x14ac:dyDescent="0.3">
      <c r="A17" s="63" t="s">
        <v>20</v>
      </c>
      <c r="B17" s="64" t="str">
        <f>IF(INDEX(Courses[Course11],MATCH($C$4,Courses[POS'#],0))=0,"",INDEX(Courses[Course11],MATCH($C$4,Courses[POS'#],0)))</f>
        <v>1660</v>
      </c>
      <c r="C17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7" s="55"/>
      <c r="E17" s="55"/>
      <c r="F17" s="55"/>
      <c r="G17"/>
      <c r="H17"/>
      <c r="I17"/>
      <c r="J17"/>
      <c r="K17"/>
      <c r="L17"/>
    </row>
    <row r="18" spans="1:12" ht="50.15" customHeight="1" x14ac:dyDescent="0.3">
      <c r="A18" s="63" t="s">
        <v>21</v>
      </c>
      <c r="B18" s="64" t="str">
        <f>IF(INDEX(Courses[Course12],MATCH($C$4,Courses[POS'#],0))=0,"",INDEX(Courses[Course12],MATCH($C$4,Courses[POS'#],0)))</f>
        <v>1696</v>
      </c>
      <c r="C18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8" s="55"/>
      <c r="E18" s="55"/>
      <c r="F18" s="55"/>
      <c r="G18"/>
      <c r="H18"/>
      <c r="I18"/>
      <c r="J18"/>
      <c r="K18"/>
      <c r="L18"/>
    </row>
    <row r="19" spans="1:12" ht="50.15" customHeight="1" x14ac:dyDescent="0.3">
      <c r="A19" s="63" t="s">
        <v>22</v>
      </c>
      <c r="B19" s="64" t="str">
        <f>IF(INDEX(Courses[Course13],MATCH($C$4,Courses[POS'#],0))=0,"",INDEX(Courses[Course13],MATCH($C$4,Courses[POS'#],0)))</f>
        <v>0520</v>
      </c>
      <c r="C19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19" s="55"/>
      <c r="E19" s="55"/>
      <c r="F19" s="55"/>
      <c r="G19"/>
      <c r="H19"/>
      <c r="I19"/>
      <c r="J19"/>
      <c r="K19"/>
      <c r="L19"/>
    </row>
    <row r="20" spans="1:12" ht="50.15" customHeight="1" x14ac:dyDescent="0.3">
      <c r="A20" s="63" t="s">
        <v>23</v>
      </c>
      <c r="B20" s="64" t="str">
        <f>IF(INDEX(Courses[Course14],MATCH($C$4,Courses[POS'#],0))=0,"",INDEX(Courses[Course14],MATCH($C$4,Courses[POS'#],0)))</f>
        <v xml:space="preserve"> </v>
      </c>
      <c r="C20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0" s="55"/>
      <c r="E20" s="55"/>
      <c r="F20" s="55"/>
      <c r="G20"/>
      <c r="H20"/>
      <c r="I20"/>
      <c r="J20"/>
      <c r="K20"/>
      <c r="L20"/>
    </row>
    <row r="21" spans="1:12" ht="50.15" customHeight="1" x14ac:dyDescent="0.3">
      <c r="A21" s="63" t="s">
        <v>24</v>
      </c>
      <c r="B21" s="64" t="str">
        <f>IF(INDEX(Courses[Course15],MATCH($C$4,Courses[POS'#],0))=0,"",INDEX(Courses[Course15],MATCH($C$4,Courses[POS'#],0)))</f>
        <v xml:space="preserve"> </v>
      </c>
      <c r="C21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1" s="55"/>
      <c r="E21" s="55"/>
      <c r="F21" s="55"/>
      <c r="G21"/>
      <c r="H21"/>
      <c r="I21"/>
      <c r="J21"/>
      <c r="K21"/>
      <c r="L21"/>
    </row>
    <row r="22" spans="1:12" ht="50.15" customHeight="1" x14ac:dyDescent="0.3">
      <c r="A22" s="63" t="s">
        <v>25</v>
      </c>
      <c r="B22" s="64" t="str">
        <f>IF(INDEX(Courses[Course16],MATCH($C$4,Courses[POS'#],0))=0,"",INDEX(Courses[Course16],MATCH($C$4,Courses[POS'#],0)))</f>
        <v xml:space="preserve"> </v>
      </c>
      <c r="C22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2" s="55"/>
      <c r="E22" s="55"/>
      <c r="F22" s="55"/>
      <c r="G22"/>
      <c r="H22"/>
      <c r="I22"/>
      <c r="J22"/>
      <c r="K22"/>
      <c r="L22"/>
    </row>
    <row r="23" spans="1:12" ht="50.15" customHeight="1" x14ac:dyDescent="0.3">
      <c r="A23" s="63" t="s">
        <v>26</v>
      </c>
      <c r="B23" s="64" t="str">
        <f>IF(INDEX(Courses[Course17],MATCH($C$4,Courses[POS'#],0))=0,"",INDEX(Courses[Course17],MATCH($C$4,Courses[POS'#],0)))</f>
        <v xml:space="preserve"> </v>
      </c>
      <c r="C23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3" s="55"/>
      <c r="E23" s="55"/>
      <c r="F23" s="55"/>
      <c r="G23"/>
      <c r="H23"/>
      <c r="I23"/>
      <c r="J23"/>
      <c r="K23"/>
      <c r="L23"/>
    </row>
    <row r="24" spans="1:12" ht="50.15" customHeight="1" x14ac:dyDescent="0.3">
      <c r="A24" s="63" t="s">
        <v>27</v>
      </c>
      <c r="B24" s="64" t="str">
        <f>IF(INDEX(Courses[Course18],MATCH($C$4,Courses[POS'#],0))=0,"",INDEX(Courses[Course18],MATCH($C$4,Courses[POS'#],0)))</f>
        <v xml:space="preserve"> </v>
      </c>
      <c r="C24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4" s="55"/>
      <c r="E24" s="55"/>
      <c r="F24" s="55"/>
      <c r="G24"/>
      <c r="H24"/>
      <c r="I24"/>
      <c r="J24"/>
      <c r="K24"/>
      <c r="L24"/>
    </row>
    <row r="25" spans="1:12" ht="50.15" customHeight="1" x14ac:dyDescent="0.3">
      <c r="A25" s="63" t="s">
        <v>28</v>
      </c>
      <c r="B25" s="64" t="str">
        <f>IF(INDEX(Courses[Course19],MATCH($C$4,Courses[POS'#],0))=0,"",INDEX(Courses[Course19],MATCH($C$4,Courses[POS'#],0)))</f>
        <v xml:space="preserve"> </v>
      </c>
      <c r="C25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5" s="55"/>
      <c r="E25" s="55"/>
      <c r="F25" s="55"/>
      <c r="G25"/>
      <c r="H25"/>
      <c r="I25"/>
      <c r="J25"/>
      <c r="K25"/>
      <c r="L25"/>
    </row>
    <row r="26" spans="1:12" ht="50.15" customHeight="1" x14ac:dyDescent="0.3">
      <c r="A26" s="63" t="s">
        <v>29</v>
      </c>
      <c r="B26" s="64" t="str">
        <f>IF(INDEX(Courses[Course20],MATCH($C$4,Courses[POS'#],0))=0,"",INDEX(Courses[Course20],MATCH($C$4,Courses[POS'#],0)))</f>
        <v xml:space="preserve"> </v>
      </c>
      <c r="C26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6" s="55"/>
      <c r="E26" s="55"/>
      <c r="F26" s="55"/>
      <c r="G26"/>
      <c r="H26"/>
      <c r="I26"/>
      <c r="J26"/>
      <c r="K26"/>
      <c r="L26"/>
    </row>
    <row r="27" spans="1:12" ht="50.15" customHeight="1" x14ac:dyDescent="0.3">
      <c r="A27" s="63" t="s">
        <v>30</v>
      </c>
      <c r="B27" s="64" t="str">
        <f>IF(INDEX(Courses[Course21],MATCH($C$4,Courses[POS'#],0))=0,"",INDEX(Courses[Course21],MATCH($C$4,Courses[POS'#],0)))</f>
        <v xml:space="preserve"> </v>
      </c>
      <c r="C27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7" s="55"/>
      <c r="E27" s="55"/>
      <c r="F27" s="55"/>
      <c r="G27"/>
      <c r="H27"/>
      <c r="I27"/>
      <c r="J27"/>
      <c r="K27"/>
      <c r="L27"/>
    </row>
    <row r="28" spans="1:12" ht="50.15" customHeight="1" x14ac:dyDescent="0.3">
      <c r="A28" s="63" t="s">
        <v>31</v>
      </c>
      <c r="B28" s="64" t="str">
        <f>IF(INDEX(Courses[Course22],MATCH($C$4,Courses[POS'#],0))=0,"",INDEX(Courses[Course22],MATCH($C$4,Courses[POS'#],0)))</f>
        <v xml:space="preserve"> </v>
      </c>
      <c r="C28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8" s="55"/>
      <c r="E28" s="55"/>
      <c r="F28" s="55"/>
      <c r="G28"/>
      <c r="H28"/>
      <c r="I28"/>
      <c r="J28"/>
      <c r="K28"/>
      <c r="L28"/>
    </row>
    <row r="29" spans="1:12" ht="50.15" customHeight="1" x14ac:dyDescent="0.3">
      <c r="A29" s="63" t="s">
        <v>32</v>
      </c>
      <c r="B29" s="64" t="str">
        <f>IF(INDEX(Courses[Course23],MATCH($C$4,Courses[POS'#],0))=0,"",INDEX(Courses[Course23],MATCH($C$4,Courses[POS'#],0)))</f>
        <v xml:space="preserve"> </v>
      </c>
      <c r="C29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29" s="55"/>
      <c r="E29" s="55"/>
      <c r="F29" s="55"/>
      <c r="G29"/>
      <c r="H29"/>
      <c r="I29"/>
      <c r="J29"/>
      <c r="K29"/>
      <c r="L29"/>
    </row>
    <row r="30" spans="1:12" ht="50.15" customHeight="1" x14ac:dyDescent="0.3">
      <c r="A30" s="63" t="s">
        <v>33</v>
      </c>
      <c r="B30" s="64" t="str">
        <f>IF(INDEX(Courses[Course24],MATCH($C$4,Courses[POS'#],0))=0,"",INDEX(Courses[Course24],MATCH($C$4,Courses[POS'#],0)))</f>
        <v xml:space="preserve"> </v>
      </c>
      <c r="C30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30" s="55"/>
      <c r="E30" s="55"/>
      <c r="F30" s="55"/>
      <c r="G30"/>
      <c r="H30"/>
      <c r="I30"/>
      <c r="J30"/>
      <c r="K30"/>
      <c r="L30"/>
    </row>
    <row r="31" spans="1:12" ht="50.15" customHeight="1" x14ac:dyDescent="0.3">
      <c r="A31" s="63" t="s">
        <v>34</v>
      </c>
      <c r="B31" s="64" t="str">
        <f>IF(INDEX(Courses[Course25],MATCH($C$4,Courses[POS'#],0))=0,"",INDEX(Courses[Course25],MATCH($C$4,Courses[POS'#],0)))</f>
        <v xml:space="preserve"> </v>
      </c>
      <c r="C31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31" s="55"/>
      <c r="E31" s="55"/>
      <c r="F31" s="55"/>
      <c r="G31"/>
      <c r="H31"/>
      <c r="I31"/>
      <c r="J31"/>
      <c r="K31"/>
      <c r="L31"/>
    </row>
    <row r="32" spans="1:12" ht="50.15" customHeight="1" x14ac:dyDescent="0.3">
      <c r="A32" s="63" t="s">
        <v>35</v>
      </c>
      <c r="B32" s="64" t="str">
        <f>IF(INDEX(Courses[Course26],MATCH($C$4,Courses[POS'#],0))=0,"",INDEX(Courses[Course26],MATCH($C$4,Courses[POS'#],0)))</f>
        <v xml:space="preserve"> </v>
      </c>
      <c r="C32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32" s="55"/>
      <c r="E32" s="55"/>
      <c r="F32" s="55"/>
      <c r="G32"/>
      <c r="H32"/>
      <c r="I32"/>
      <c r="J32"/>
      <c r="K32"/>
      <c r="L32"/>
    </row>
    <row r="33" spans="1:12" ht="50.15" customHeight="1" x14ac:dyDescent="0.3">
      <c r="A33" s="63" t="s">
        <v>36</v>
      </c>
      <c r="B33" s="64" t="str">
        <f>IF(INDEX(Courses[Course27],MATCH($C$4,Courses[POS'#],0))=0,"",INDEX(Courses[Course27],MATCH($C$4,Courses[POS'#],0)))</f>
        <v xml:space="preserve"> </v>
      </c>
      <c r="C33" s="67" t="str">
        <f>IFERROR(IF(INDEX(College[[Blue Ridge]:[WVU Parkersburg]],MATCH(SearchPOS[[#This Row],[Course '#]],College[Course'#],0),MATCH($F$2,College[[#Headers],[Blue Ridge]:[WVU Parkersburg]],0))=0,"",INDEX(College[[Blue Ridge]:[WVU Parkersburg]],MATCH(SearchPOS[[#This Row],[Course '#]],College[Course'#],0),MATCH($F$2,College[[#Headers],[Blue Ridge]:[WVU Parkersburg]],0))),"")</f>
        <v/>
      </c>
      <c r="D33" s="55"/>
      <c r="E33" s="55"/>
      <c r="F33" s="55"/>
      <c r="G33"/>
      <c r="H33"/>
      <c r="I33"/>
      <c r="J33"/>
      <c r="K33"/>
      <c r="L33"/>
    </row>
    <row r="35" spans="1:12" ht="23.2" customHeight="1" x14ac:dyDescent="0.3">
      <c r="A35" s="20"/>
      <c r="B35" s="20"/>
      <c r="D35"/>
      <c r="E35"/>
      <c r="F35"/>
      <c r="G35"/>
      <c r="H35"/>
      <c r="I35"/>
      <c r="J35"/>
      <c r="K35"/>
      <c r="L35"/>
    </row>
    <row r="36" spans="1:12" ht="21.75" customHeight="1" x14ac:dyDescent="0.3">
      <c r="C36"/>
      <c r="D36"/>
      <c r="E36"/>
      <c r="F36"/>
      <c r="G36"/>
      <c r="H36"/>
      <c r="I36"/>
      <c r="J36"/>
      <c r="K36"/>
      <c r="L36"/>
    </row>
    <row r="37" spans="1:12" ht="88.6" customHeight="1" x14ac:dyDescent="0.3">
      <c r="C37"/>
      <c r="D37"/>
      <c r="E37"/>
      <c r="F37"/>
      <c r="G37"/>
      <c r="H37"/>
      <c r="I37"/>
      <c r="J37"/>
      <c r="K37"/>
      <c r="L37"/>
    </row>
    <row r="38" spans="1:12" ht="54" customHeight="1" x14ac:dyDescent="0.3">
      <c r="C38"/>
      <c r="D38"/>
      <c r="E38"/>
      <c r="F38"/>
      <c r="G38"/>
      <c r="H38"/>
      <c r="I38"/>
      <c r="J38"/>
      <c r="K38"/>
      <c r="L38"/>
    </row>
    <row r="39" spans="1:12" ht="15" customHeight="1" x14ac:dyDescent="0.3">
      <c r="C39"/>
      <c r="D39"/>
      <c r="E39"/>
      <c r="F39"/>
      <c r="G39"/>
      <c r="H39"/>
      <c r="I39"/>
      <c r="J39"/>
      <c r="K39"/>
      <c r="L39"/>
    </row>
    <row r="40" spans="1:12" ht="33.700000000000003" customHeight="1" x14ac:dyDescent="0.3">
      <c r="C40"/>
      <c r="D40"/>
      <c r="E40"/>
      <c r="F40"/>
      <c r="G40"/>
      <c r="H40"/>
      <c r="I40"/>
      <c r="J40"/>
      <c r="K40"/>
      <c r="L40"/>
    </row>
    <row r="41" spans="1:12" ht="29.95" customHeight="1" x14ac:dyDescent="0.3">
      <c r="C41"/>
      <c r="D41"/>
      <c r="E41"/>
      <c r="F41"/>
      <c r="G41"/>
      <c r="H41"/>
      <c r="I41"/>
      <c r="J41"/>
      <c r="K41"/>
      <c r="L41"/>
    </row>
    <row r="42" spans="1:12" ht="63.1" customHeight="1" x14ac:dyDescent="0.3">
      <c r="C42"/>
      <c r="D42"/>
      <c r="E42"/>
      <c r="F42"/>
      <c r="G42"/>
      <c r="H42"/>
      <c r="I42"/>
      <c r="J42"/>
      <c r="K42"/>
      <c r="L42"/>
    </row>
    <row r="43" spans="1:12" ht="30.85" customHeight="1" x14ac:dyDescent="0.3">
      <c r="C43"/>
      <c r="D43"/>
      <c r="E43"/>
      <c r="F43"/>
      <c r="G43"/>
      <c r="H43"/>
      <c r="I43"/>
      <c r="J43"/>
      <c r="K43"/>
      <c r="L43"/>
    </row>
    <row r="44" spans="1:12" ht="29.25" customHeight="1" x14ac:dyDescent="0.3">
      <c r="C44"/>
      <c r="D44"/>
      <c r="E44"/>
      <c r="F44"/>
      <c r="G44"/>
      <c r="H44"/>
      <c r="I44"/>
      <c r="J44"/>
      <c r="K44"/>
      <c r="L44"/>
    </row>
    <row r="45" spans="1:12" x14ac:dyDescent="0.3">
      <c r="C45"/>
      <c r="D45"/>
      <c r="E45"/>
      <c r="F45"/>
      <c r="G45"/>
      <c r="H45"/>
      <c r="I45"/>
      <c r="J45"/>
      <c r="K45"/>
      <c r="L45"/>
    </row>
    <row r="46" spans="1:12" x14ac:dyDescent="0.3">
      <c r="C46"/>
      <c r="D46"/>
      <c r="E46"/>
      <c r="F46"/>
      <c r="G46"/>
      <c r="H46"/>
      <c r="I46"/>
      <c r="J46"/>
      <c r="K46"/>
      <c r="L46"/>
    </row>
    <row r="47" spans="1:12" x14ac:dyDescent="0.3">
      <c r="C47"/>
      <c r="D47"/>
      <c r="E47"/>
      <c r="F47"/>
      <c r="G47"/>
      <c r="H47"/>
      <c r="I47"/>
      <c r="J47"/>
      <c r="K47"/>
      <c r="L47"/>
    </row>
    <row r="48" spans="1:12" x14ac:dyDescent="0.3">
      <c r="C48"/>
      <c r="D48"/>
      <c r="E48"/>
      <c r="F48"/>
      <c r="G48"/>
      <c r="H48"/>
      <c r="I48"/>
      <c r="J48"/>
      <c r="K48"/>
      <c r="L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</sheetData>
  <sheetProtection sheet="1" objects="1" scenarios="1"/>
  <protectedRanges>
    <protectedRange sqref="C2 F2" name="ForUser"/>
  </protectedRanges>
  <mergeCells count="4">
    <mergeCell ref="A2:B2"/>
    <mergeCell ref="E7:F16"/>
    <mergeCell ref="A4:B4"/>
    <mergeCell ref="A1:C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'Courses'!$B$2:$B$73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'College'!$C$1:$L$1</xm:f>
          </x14:formula1>
          <xm:sqref>F2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pageSetUpPr fitToPage="1"/>
  </sheetPr>
  <dimension ref="A1:K138"/>
  <sheetViews>
    <sheetView showGridLines="0" workbookViewId="0">
      <selection activeCell="A3" sqref="A3:B3"/>
    </sheetView>
  </sheetViews>
  <sheetFormatPr defaultRowHeight="14.4" x14ac:dyDescent="0.3"/>
  <cols>
    <col min="1" max="1" width="11.3984375" customWidth="1"/>
    <col min="2" max="2" width="36.296875" customWidth="1"/>
    <col min="3" max="3" width="109.29687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4.05" customHeight="1" x14ac:dyDescent="0.3">
      <c r="A3" s="105" t="s">
        <v>49</v>
      </c>
      <c r="B3" s="105"/>
      <c r="C3" s="87" t="s">
        <v>45</v>
      </c>
    </row>
    <row r="4" spans="1:11" x14ac:dyDescent="0.3">
      <c r="A4" s="68"/>
      <c r="B4" s="74"/>
      <c r="C4" s="55"/>
    </row>
    <row r="5" spans="1:11" ht="20.75" x14ac:dyDescent="0.4">
      <c r="A5" s="83" t="s">
        <v>6</v>
      </c>
      <c r="B5" s="84" t="s">
        <v>50</v>
      </c>
      <c r="C5" s="85" t="s">
        <v>51</v>
      </c>
      <c r="E5" s="62" t="s">
        <v>9</v>
      </c>
      <c r="F5" s="61"/>
    </row>
    <row r="6" spans="1:11" ht="39.9" customHeight="1" x14ac:dyDescent="0.3">
      <c r="A6" s="69" t="s">
        <v>715</v>
      </c>
      <c r="B6" s="70" t="s">
        <v>716</v>
      </c>
      <c r="C6" s="89" t="s">
        <v>717</v>
      </c>
      <c r="E6" s="99"/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718</v>
      </c>
      <c r="B7" s="70" t="s">
        <v>719</v>
      </c>
      <c r="C7" s="89" t="s">
        <v>720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721</v>
      </c>
      <c r="B8" s="70" t="s">
        <v>722</v>
      </c>
      <c r="C8" s="89" t="s">
        <v>723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724</v>
      </c>
      <c r="B9" s="70" t="s">
        <v>725</v>
      </c>
      <c r="C9" s="89" t="s">
        <v>726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521</v>
      </c>
      <c r="B10" s="70" t="s">
        <v>522</v>
      </c>
      <c r="C10" s="89" t="s">
        <v>727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92" t="s">
        <v>52</v>
      </c>
      <c r="B11" s="93" t="s">
        <v>53</v>
      </c>
      <c r="C11" s="94" t="s">
        <v>1738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92" t="s">
        <v>55</v>
      </c>
      <c r="B12" s="93" t="s">
        <v>56</v>
      </c>
      <c r="C12" s="94" t="s">
        <v>1738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63</v>
      </c>
      <c r="B13" s="70" t="s">
        <v>64</v>
      </c>
      <c r="C13" s="89" t="s">
        <v>728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729</v>
      </c>
      <c r="B14" s="70" t="s">
        <v>730</v>
      </c>
      <c r="C14" s="89" t="s">
        <v>731</v>
      </c>
      <c r="E14" s="99"/>
      <c r="F14" s="99"/>
      <c r="G14" s="99"/>
      <c r="H14" s="99"/>
      <c r="I14" s="99"/>
      <c r="J14" s="99"/>
      <c r="K14" s="99"/>
    </row>
    <row r="15" spans="1:11" ht="39.9" customHeight="1" x14ac:dyDescent="0.3">
      <c r="A15" s="69" t="s">
        <v>732</v>
      </c>
      <c r="B15" s="70" t="s">
        <v>733</v>
      </c>
      <c r="C15" s="89" t="s">
        <v>734</v>
      </c>
      <c r="E15" s="99"/>
      <c r="F15" s="99"/>
      <c r="G15" s="99"/>
      <c r="H15" s="99"/>
      <c r="I15" s="99"/>
      <c r="J15" s="99"/>
      <c r="K15" s="99"/>
    </row>
    <row r="16" spans="1:11" ht="39.9" customHeight="1" x14ac:dyDescent="0.3">
      <c r="A16" s="69" t="s">
        <v>525</v>
      </c>
      <c r="B16" s="70" t="s">
        <v>526</v>
      </c>
      <c r="C16" s="89" t="s">
        <v>735</v>
      </c>
      <c r="E16" s="99"/>
      <c r="F16" s="99"/>
      <c r="G16" s="99"/>
      <c r="H16" s="99"/>
      <c r="I16" s="99"/>
      <c r="J16" s="99"/>
      <c r="K16" s="99"/>
    </row>
    <row r="17" spans="1:3" ht="39.9" customHeight="1" x14ac:dyDescent="0.3">
      <c r="A17" s="69" t="s">
        <v>76</v>
      </c>
      <c r="B17" s="70" t="s">
        <v>77</v>
      </c>
      <c r="C17" s="89" t="s">
        <v>736</v>
      </c>
    </row>
    <row r="18" spans="1:3" ht="39.9" customHeight="1" x14ac:dyDescent="0.3">
      <c r="A18" s="69" t="s">
        <v>737</v>
      </c>
      <c r="B18" s="70" t="s">
        <v>738</v>
      </c>
      <c r="C18" s="89" t="s">
        <v>739</v>
      </c>
    </row>
    <row r="19" spans="1:3" ht="39.9" customHeight="1" x14ac:dyDescent="0.3">
      <c r="A19" s="69" t="s">
        <v>79</v>
      </c>
      <c r="B19" s="70" t="s">
        <v>80</v>
      </c>
      <c r="C19" s="89" t="s">
        <v>736</v>
      </c>
    </row>
    <row r="20" spans="1:3" ht="39.9" customHeight="1" x14ac:dyDescent="0.3">
      <c r="A20" s="69" t="s">
        <v>81</v>
      </c>
      <c r="B20" s="70" t="s">
        <v>82</v>
      </c>
      <c r="C20" s="89" t="s">
        <v>740</v>
      </c>
    </row>
    <row r="21" spans="1:3" ht="39.9" customHeight="1" x14ac:dyDescent="0.3">
      <c r="A21" s="69" t="s">
        <v>83</v>
      </c>
      <c r="B21" s="70" t="s">
        <v>84</v>
      </c>
      <c r="C21" s="89" t="s">
        <v>741</v>
      </c>
    </row>
    <row r="22" spans="1:3" ht="39.9" customHeight="1" x14ac:dyDescent="0.3">
      <c r="A22" s="69" t="s">
        <v>86</v>
      </c>
      <c r="B22" s="70" t="s">
        <v>87</v>
      </c>
      <c r="C22" s="89" t="s">
        <v>742</v>
      </c>
    </row>
    <row r="23" spans="1:3" ht="39.9" customHeight="1" x14ac:dyDescent="0.3">
      <c r="A23" s="69" t="s">
        <v>309</v>
      </c>
      <c r="B23" s="70" t="s">
        <v>310</v>
      </c>
      <c r="C23" s="89" t="s">
        <v>743</v>
      </c>
    </row>
    <row r="24" spans="1:3" ht="39.9" customHeight="1" x14ac:dyDescent="0.3">
      <c r="A24" s="69" t="s">
        <v>313</v>
      </c>
      <c r="B24" s="70" t="s">
        <v>314</v>
      </c>
      <c r="C24" s="89" t="s">
        <v>744</v>
      </c>
    </row>
    <row r="25" spans="1:3" ht="39.9" customHeight="1" x14ac:dyDescent="0.3">
      <c r="A25" s="69" t="s">
        <v>316</v>
      </c>
      <c r="B25" s="70" t="s">
        <v>317</v>
      </c>
      <c r="C25" s="89" t="s">
        <v>736</v>
      </c>
    </row>
    <row r="26" spans="1:3" ht="39.9" customHeight="1" x14ac:dyDescent="0.3">
      <c r="A26" s="69" t="s">
        <v>319</v>
      </c>
      <c r="B26" s="70" t="s">
        <v>320</v>
      </c>
      <c r="C26" s="89" t="s">
        <v>745</v>
      </c>
    </row>
    <row r="27" spans="1:3" ht="39.9" customHeight="1" x14ac:dyDescent="0.3">
      <c r="A27" s="69" t="s">
        <v>322</v>
      </c>
      <c r="B27" s="70" t="s">
        <v>323</v>
      </c>
      <c r="C27" s="89" t="s">
        <v>746</v>
      </c>
    </row>
    <row r="28" spans="1:3" ht="39.9" customHeight="1" x14ac:dyDescent="0.3">
      <c r="A28" s="69" t="s">
        <v>324</v>
      </c>
      <c r="B28" s="70" t="s">
        <v>325</v>
      </c>
      <c r="C28" s="89" t="s">
        <v>747</v>
      </c>
    </row>
    <row r="29" spans="1:3" ht="39.9" customHeight="1" x14ac:dyDescent="0.3">
      <c r="A29" s="92" t="s">
        <v>93</v>
      </c>
      <c r="B29" s="93" t="s">
        <v>94</v>
      </c>
      <c r="C29" s="94" t="s">
        <v>1737</v>
      </c>
    </row>
    <row r="30" spans="1:3" ht="39.9" customHeight="1" x14ac:dyDescent="0.3">
      <c r="A30" s="69" t="s">
        <v>96</v>
      </c>
      <c r="B30" s="70" t="s">
        <v>97</v>
      </c>
      <c r="C30" s="89" t="s">
        <v>748</v>
      </c>
    </row>
    <row r="31" spans="1:3" ht="39.9" customHeight="1" x14ac:dyDescent="0.3">
      <c r="A31" s="69" t="s">
        <v>326</v>
      </c>
      <c r="B31" s="70" t="s">
        <v>327</v>
      </c>
      <c r="C31" s="89" t="s">
        <v>749</v>
      </c>
    </row>
    <row r="32" spans="1:3" ht="39.9" customHeight="1" x14ac:dyDescent="0.3">
      <c r="A32" s="69" t="s">
        <v>750</v>
      </c>
      <c r="B32" s="70" t="s">
        <v>751</v>
      </c>
      <c r="C32" s="89" t="s">
        <v>739</v>
      </c>
    </row>
    <row r="33" spans="1:3" ht="39.9" customHeight="1" x14ac:dyDescent="0.3">
      <c r="A33" s="69" t="s">
        <v>99</v>
      </c>
      <c r="B33" s="70" t="s">
        <v>100</v>
      </c>
      <c r="C33" s="89" t="s">
        <v>736</v>
      </c>
    </row>
    <row r="34" spans="1:3" ht="39.9" customHeight="1" x14ac:dyDescent="0.3">
      <c r="A34" s="69" t="s">
        <v>102</v>
      </c>
      <c r="B34" s="70" t="s">
        <v>103</v>
      </c>
      <c r="C34" s="89" t="s">
        <v>745</v>
      </c>
    </row>
    <row r="35" spans="1:3" ht="39.9" customHeight="1" x14ac:dyDescent="0.3">
      <c r="A35" s="69" t="s">
        <v>104</v>
      </c>
      <c r="B35" s="70" t="s">
        <v>105</v>
      </c>
      <c r="C35" s="89" t="s">
        <v>746</v>
      </c>
    </row>
    <row r="36" spans="1:3" ht="39.9" customHeight="1" x14ac:dyDescent="0.3">
      <c r="A36" s="69" t="s">
        <v>106</v>
      </c>
      <c r="B36" s="70" t="s">
        <v>107</v>
      </c>
      <c r="C36" s="89" t="s">
        <v>747</v>
      </c>
    </row>
    <row r="37" spans="1:3" ht="39.9" customHeight="1" x14ac:dyDescent="0.3">
      <c r="A37" s="69" t="s">
        <v>108</v>
      </c>
      <c r="B37" s="70" t="s">
        <v>109</v>
      </c>
      <c r="C37" s="89" t="s">
        <v>752</v>
      </c>
    </row>
    <row r="38" spans="1:3" ht="39.9" customHeight="1" x14ac:dyDescent="0.3">
      <c r="A38" s="69" t="s">
        <v>111</v>
      </c>
      <c r="B38" s="70" t="s">
        <v>112</v>
      </c>
      <c r="C38" s="89" t="s">
        <v>753</v>
      </c>
    </row>
    <row r="39" spans="1:3" ht="39.9" customHeight="1" x14ac:dyDescent="0.3">
      <c r="A39" s="69" t="s">
        <v>114</v>
      </c>
      <c r="B39" s="70" t="s">
        <v>115</v>
      </c>
      <c r="C39" s="89" t="s">
        <v>754</v>
      </c>
    </row>
    <row r="40" spans="1:3" ht="39.9" customHeight="1" x14ac:dyDescent="0.3">
      <c r="A40" s="69" t="s">
        <v>117</v>
      </c>
      <c r="B40" s="70" t="s">
        <v>118</v>
      </c>
      <c r="C40" s="89" t="s">
        <v>755</v>
      </c>
    </row>
    <row r="41" spans="1:3" ht="39.9" customHeight="1" x14ac:dyDescent="0.3">
      <c r="A41" s="69" t="s">
        <v>634</v>
      </c>
      <c r="B41" s="70" t="s">
        <v>635</v>
      </c>
      <c r="C41" s="89" t="s">
        <v>756</v>
      </c>
    </row>
    <row r="42" spans="1:3" ht="39.9" customHeight="1" x14ac:dyDescent="0.3">
      <c r="A42" s="69" t="s">
        <v>643</v>
      </c>
      <c r="B42" s="70" t="s">
        <v>644</v>
      </c>
      <c r="C42" s="89" t="s">
        <v>757</v>
      </c>
    </row>
    <row r="43" spans="1:3" ht="39.9" customHeight="1" x14ac:dyDescent="0.3">
      <c r="A43" s="69" t="s">
        <v>646</v>
      </c>
      <c r="B43" s="70" t="s">
        <v>647</v>
      </c>
      <c r="C43" s="89" t="s">
        <v>757</v>
      </c>
    </row>
    <row r="44" spans="1:3" ht="39.9" customHeight="1" x14ac:dyDescent="0.3">
      <c r="A44" s="69" t="s">
        <v>648</v>
      </c>
      <c r="B44" s="70" t="s">
        <v>649</v>
      </c>
      <c r="C44" s="89" t="s">
        <v>758</v>
      </c>
    </row>
    <row r="45" spans="1:3" ht="39.9" customHeight="1" x14ac:dyDescent="0.3">
      <c r="A45" s="69" t="s">
        <v>651</v>
      </c>
      <c r="B45" s="70" t="s">
        <v>652</v>
      </c>
      <c r="C45" s="89" t="s">
        <v>759</v>
      </c>
    </row>
    <row r="46" spans="1:3" ht="39.9" customHeight="1" x14ac:dyDescent="0.3">
      <c r="A46" s="69" t="s">
        <v>654</v>
      </c>
      <c r="B46" s="70" t="s">
        <v>655</v>
      </c>
      <c r="C46" s="89" t="s">
        <v>760</v>
      </c>
    </row>
    <row r="47" spans="1:3" ht="39.9" customHeight="1" x14ac:dyDescent="0.3">
      <c r="A47" s="69" t="s">
        <v>761</v>
      </c>
      <c r="B47" s="70" t="s">
        <v>762</v>
      </c>
      <c r="C47" s="89" t="s">
        <v>763</v>
      </c>
    </row>
    <row r="48" spans="1:3" ht="39.9" customHeight="1" x14ac:dyDescent="0.3">
      <c r="A48" s="69" t="s">
        <v>764</v>
      </c>
      <c r="B48" s="70" t="s">
        <v>765</v>
      </c>
      <c r="C48" s="89" t="s">
        <v>763</v>
      </c>
    </row>
    <row r="49" spans="1:3" ht="39.9" customHeight="1" x14ac:dyDescent="0.3">
      <c r="A49" s="69" t="s">
        <v>766</v>
      </c>
      <c r="B49" s="70" t="s">
        <v>767</v>
      </c>
      <c r="C49" s="89" t="s">
        <v>768</v>
      </c>
    </row>
    <row r="50" spans="1:3" ht="39.9" customHeight="1" x14ac:dyDescent="0.3">
      <c r="A50" s="69" t="s">
        <v>536</v>
      </c>
      <c r="B50" s="70" t="s">
        <v>537</v>
      </c>
      <c r="C50" s="89" t="s">
        <v>769</v>
      </c>
    </row>
    <row r="51" spans="1:3" ht="39.9" customHeight="1" x14ac:dyDescent="0.3">
      <c r="A51" s="69" t="s">
        <v>137</v>
      </c>
      <c r="B51" s="70" t="s">
        <v>138</v>
      </c>
      <c r="C51" s="89" t="s">
        <v>739</v>
      </c>
    </row>
    <row r="52" spans="1:3" ht="39.9" customHeight="1" x14ac:dyDescent="0.3">
      <c r="A52" s="69" t="s">
        <v>140</v>
      </c>
      <c r="B52" s="70" t="s">
        <v>141</v>
      </c>
      <c r="C52" s="89" t="s">
        <v>741</v>
      </c>
    </row>
    <row r="53" spans="1:3" ht="39.9" customHeight="1" x14ac:dyDescent="0.3">
      <c r="A53" s="69" t="s">
        <v>142</v>
      </c>
      <c r="B53" s="70" t="s">
        <v>143</v>
      </c>
      <c r="C53" s="89" t="s">
        <v>742</v>
      </c>
    </row>
    <row r="54" spans="1:3" ht="39.9" customHeight="1" x14ac:dyDescent="0.3">
      <c r="A54" s="69" t="s">
        <v>550</v>
      </c>
      <c r="B54" s="70" t="s">
        <v>551</v>
      </c>
      <c r="C54" s="89" t="s">
        <v>770</v>
      </c>
    </row>
    <row r="55" spans="1:3" ht="39.9" customHeight="1" x14ac:dyDescent="0.3">
      <c r="A55" s="69" t="s">
        <v>771</v>
      </c>
      <c r="B55" s="70" t="s">
        <v>772</v>
      </c>
      <c r="C55" s="89" t="s">
        <v>773</v>
      </c>
    </row>
    <row r="56" spans="1:3" ht="39.9" customHeight="1" x14ac:dyDescent="0.3">
      <c r="A56" s="69" t="s">
        <v>145</v>
      </c>
      <c r="B56" s="70" t="s">
        <v>146</v>
      </c>
      <c r="C56" s="89" t="s">
        <v>774</v>
      </c>
    </row>
    <row r="57" spans="1:3" ht="39.9" customHeight="1" x14ac:dyDescent="0.3">
      <c r="A57" s="69" t="s">
        <v>357</v>
      </c>
      <c r="B57" s="70" t="s">
        <v>358</v>
      </c>
      <c r="C57" s="89" t="s">
        <v>775</v>
      </c>
    </row>
    <row r="58" spans="1:3" ht="39.9" customHeight="1" x14ac:dyDescent="0.3">
      <c r="A58" s="69" t="s">
        <v>148</v>
      </c>
      <c r="B58" s="70" t="s">
        <v>149</v>
      </c>
      <c r="C58" s="89" t="s">
        <v>776</v>
      </c>
    </row>
    <row r="59" spans="1:3" ht="39.9" customHeight="1" x14ac:dyDescent="0.3">
      <c r="A59" s="69" t="s">
        <v>150</v>
      </c>
      <c r="B59" s="70" t="s">
        <v>151</v>
      </c>
      <c r="C59" s="89" t="s">
        <v>777</v>
      </c>
    </row>
    <row r="60" spans="1:3" ht="39.9" customHeight="1" x14ac:dyDescent="0.3">
      <c r="A60" s="69" t="s">
        <v>153</v>
      </c>
      <c r="B60" s="70" t="s">
        <v>154</v>
      </c>
      <c r="C60" s="89" t="s">
        <v>778</v>
      </c>
    </row>
    <row r="61" spans="1:3" ht="39.9" customHeight="1" x14ac:dyDescent="0.3">
      <c r="A61" s="69" t="s">
        <v>156</v>
      </c>
      <c r="B61" s="70" t="s">
        <v>157</v>
      </c>
      <c r="C61" s="89" t="s">
        <v>779</v>
      </c>
    </row>
    <row r="62" spans="1:3" ht="39.9" customHeight="1" x14ac:dyDescent="0.3">
      <c r="A62" s="69" t="s">
        <v>159</v>
      </c>
      <c r="B62" s="70" t="s">
        <v>160</v>
      </c>
      <c r="C62" s="89" t="s">
        <v>780</v>
      </c>
    </row>
    <row r="63" spans="1:3" ht="39.9" customHeight="1" x14ac:dyDescent="0.3">
      <c r="A63" s="69" t="s">
        <v>482</v>
      </c>
      <c r="B63" s="70" t="s">
        <v>483</v>
      </c>
      <c r="C63" s="89" t="s">
        <v>781</v>
      </c>
    </row>
    <row r="64" spans="1:3" ht="39.9" customHeight="1" x14ac:dyDescent="0.3">
      <c r="A64" s="69" t="s">
        <v>162</v>
      </c>
      <c r="B64" s="70" t="s">
        <v>163</v>
      </c>
      <c r="C64" s="89" t="s">
        <v>782</v>
      </c>
    </row>
    <row r="65" spans="1:3" ht="39.9" customHeight="1" x14ac:dyDescent="0.3">
      <c r="A65" s="69" t="s">
        <v>165</v>
      </c>
      <c r="B65" s="70" t="s">
        <v>166</v>
      </c>
      <c r="C65" s="89" t="s">
        <v>783</v>
      </c>
    </row>
    <row r="66" spans="1:3" ht="39.9" customHeight="1" x14ac:dyDescent="0.3">
      <c r="A66" s="69" t="s">
        <v>167</v>
      </c>
      <c r="B66" s="70" t="s">
        <v>168</v>
      </c>
      <c r="C66" s="89" t="s">
        <v>783</v>
      </c>
    </row>
    <row r="67" spans="1:3" ht="39.9" customHeight="1" x14ac:dyDescent="0.3">
      <c r="A67" s="69" t="s">
        <v>169</v>
      </c>
      <c r="B67" s="70" t="s">
        <v>170</v>
      </c>
      <c r="C67" s="89" t="s">
        <v>783</v>
      </c>
    </row>
    <row r="68" spans="1:3" ht="39.9" customHeight="1" x14ac:dyDescent="0.3">
      <c r="A68" s="69" t="s">
        <v>784</v>
      </c>
      <c r="B68" s="70" t="s">
        <v>785</v>
      </c>
      <c r="C68" s="89" t="s">
        <v>740</v>
      </c>
    </row>
    <row r="69" spans="1:3" ht="39.9" customHeight="1" x14ac:dyDescent="0.3">
      <c r="A69" s="69" t="s">
        <v>786</v>
      </c>
      <c r="B69" s="70" t="s">
        <v>787</v>
      </c>
      <c r="C69" s="89" t="s">
        <v>788</v>
      </c>
    </row>
    <row r="70" spans="1:3" ht="39.9" customHeight="1" x14ac:dyDescent="0.3">
      <c r="A70" s="92" t="s">
        <v>1232</v>
      </c>
      <c r="B70" s="93" t="s">
        <v>1453</v>
      </c>
      <c r="C70" s="94" t="s">
        <v>1742</v>
      </c>
    </row>
    <row r="71" spans="1:3" ht="39.9" customHeight="1" x14ac:dyDescent="0.3">
      <c r="A71" s="69" t="s">
        <v>789</v>
      </c>
      <c r="B71" s="70" t="s">
        <v>790</v>
      </c>
      <c r="C71" s="89" t="s">
        <v>791</v>
      </c>
    </row>
    <row r="72" spans="1:3" ht="39.9" customHeight="1" x14ac:dyDescent="0.3">
      <c r="A72" s="69" t="s">
        <v>792</v>
      </c>
      <c r="B72" s="70" t="s">
        <v>793</v>
      </c>
      <c r="C72" s="89" t="s">
        <v>794</v>
      </c>
    </row>
    <row r="73" spans="1:3" ht="39.9" customHeight="1" x14ac:dyDescent="0.3">
      <c r="A73" s="69" t="s">
        <v>795</v>
      </c>
      <c r="B73" s="70" t="s">
        <v>796</v>
      </c>
      <c r="C73" s="89" t="s">
        <v>797</v>
      </c>
    </row>
    <row r="74" spans="1:3" ht="39.9" customHeight="1" x14ac:dyDescent="0.3">
      <c r="A74" s="69" t="s">
        <v>510</v>
      </c>
      <c r="B74" s="70" t="s">
        <v>511</v>
      </c>
      <c r="C74" s="89" t="s">
        <v>798</v>
      </c>
    </row>
    <row r="75" spans="1:3" ht="39.9" customHeight="1" x14ac:dyDescent="0.3">
      <c r="A75" s="69" t="s">
        <v>182</v>
      </c>
      <c r="B75" s="70" t="s">
        <v>183</v>
      </c>
      <c r="C75" s="89" t="s">
        <v>799</v>
      </c>
    </row>
    <row r="76" spans="1:3" ht="39.9" customHeight="1" x14ac:dyDescent="0.3">
      <c r="A76" s="69" t="s">
        <v>375</v>
      </c>
      <c r="B76" s="70" t="s">
        <v>376</v>
      </c>
      <c r="C76" s="89" t="s">
        <v>800</v>
      </c>
    </row>
    <row r="77" spans="1:3" ht="39.9" customHeight="1" x14ac:dyDescent="0.3">
      <c r="A77" s="69" t="s">
        <v>801</v>
      </c>
      <c r="B77" s="70" t="s">
        <v>802</v>
      </c>
      <c r="C77" s="89" t="s">
        <v>736</v>
      </c>
    </row>
    <row r="78" spans="1:3" ht="39.9" customHeight="1" x14ac:dyDescent="0.3">
      <c r="A78" s="92" t="s">
        <v>563</v>
      </c>
      <c r="B78" s="93" t="s">
        <v>564</v>
      </c>
      <c r="C78" s="94" t="s">
        <v>1739</v>
      </c>
    </row>
    <row r="79" spans="1:3" ht="39.9" customHeight="1" x14ac:dyDescent="0.3">
      <c r="A79" s="69" t="s">
        <v>186</v>
      </c>
      <c r="B79" s="70" t="s">
        <v>187</v>
      </c>
      <c r="C79" s="89" t="s">
        <v>736</v>
      </c>
    </row>
    <row r="80" spans="1:3" ht="39.9" customHeight="1" x14ac:dyDescent="0.3">
      <c r="A80" s="69" t="s">
        <v>188</v>
      </c>
      <c r="B80" s="70" t="s">
        <v>189</v>
      </c>
      <c r="C80" s="89" t="s">
        <v>803</v>
      </c>
    </row>
    <row r="81" spans="1:3" ht="39.9" customHeight="1" x14ac:dyDescent="0.3">
      <c r="A81" s="69" t="s">
        <v>385</v>
      </c>
      <c r="B81" s="70" t="s">
        <v>386</v>
      </c>
      <c r="C81" s="89" t="s">
        <v>804</v>
      </c>
    </row>
    <row r="82" spans="1:3" ht="39.9" customHeight="1" x14ac:dyDescent="0.3">
      <c r="A82" s="69" t="s">
        <v>388</v>
      </c>
      <c r="B82" s="70" t="s">
        <v>389</v>
      </c>
      <c r="C82" s="89" t="s">
        <v>805</v>
      </c>
    </row>
    <row r="83" spans="1:3" ht="39.9" customHeight="1" x14ac:dyDescent="0.3">
      <c r="A83" s="69" t="s">
        <v>192</v>
      </c>
      <c r="B83" s="70" t="s">
        <v>193</v>
      </c>
      <c r="C83" s="89" t="s">
        <v>806</v>
      </c>
    </row>
    <row r="84" spans="1:3" ht="39.9" customHeight="1" x14ac:dyDescent="0.3">
      <c r="A84" s="69" t="s">
        <v>195</v>
      </c>
      <c r="B84" s="70" t="s">
        <v>196</v>
      </c>
      <c r="C84" s="89" t="s">
        <v>806</v>
      </c>
    </row>
    <row r="85" spans="1:3" ht="39.9" customHeight="1" x14ac:dyDescent="0.3">
      <c r="A85" s="69" t="s">
        <v>485</v>
      </c>
      <c r="B85" s="70" t="s">
        <v>486</v>
      </c>
      <c r="C85" s="89" t="s">
        <v>807</v>
      </c>
    </row>
    <row r="86" spans="1:3" ht="39.9" customHeight="1" x14ac:dyDescent="0.3">
      <c r="A86" s="69" t="s">
        <v>197</v>
      </c>
      <c r="B86" s="70" t="s">
        <v>198</v>
      </c>
      <c r="C86" s="89" t="s">
        <v>740</v>
      </c>
    </row>
    <row r="87" spans="1:3" ht="39.9" customHeight="1" x14ac:dyDescent="0.3">
      <c r="A87" s="69" t="s">
        <v>200</v>
      </c>
      <c r="B87" s="70" t="s">
        <v>201</v>
      </c>
      <c r="C87" s="89" t="s">
        <v>1744</v>
      </c>
    </row>
    <row r="88" spans="1:3" ht="39.9" customHeight="1" x14ac:dyDescent="0.3">
      <c r="A88" s="69" t="s">
        <v>808</v>
      </c>
      <c r="B88" s="70" t="s">
        <v>809</v>
      </c>
      <c r="C88" s="89" t="s">
        <v>736</v>
      </c>
    </row>
    <row r="89" spans="1:3" ht="39.9" customHeight="1" x14ac:dyDescent="0.3">
      <c r="A89" s="69" t="s">
        <v>810</v>
      </c>
      <c r="B89" s="70" t="s">
        <v>811</v>
      </c>
      <c r="C89" s="89" t="s">
        <v>1746</v>
      </c>
    </row>
    <row r="90" spans="1:3" ht="39.9" customHeight="1" x14ac:dyDescent="0.3">
      <c r="A90" s="69" t="s">
        <v>391</v>
      </c>
      <c r="B90" s="70" t="s">
        <v>392</v>
      </c>
      <c r="C90" s="89" t="s">
        <v>812</v>
      </c>
    </row>
    <row r="91" spans="1:3" ht="39.9" customHeight="1" x14ac:dyDescent="0.3">
      <c r="A91" s="69" t="s">
        <v>205</v>
      </c>
      <c r="B91" s="70" t="s">
        <v>206</v>
      </c>
      <c r="C91" s="89" t="s">
        <v>806</v>
      </c>
    </row>
    <row r="92" spans="1:3" ht="39.9" customHeight="1" x14ac:dyDescent="0.3">
      <c r="A92" s="69" t="s">
        <v>208</v>
      </c>
      <c r="B92" s="70" t="s">
        <v>209</v>
      </c>
      <c r="C92" s="89" t="s">
        <v>813</v>
      </c>
    </row>
    <row r="93" spans="1:3" ht="39.9" customHeight="1" x14ac:dyDescent="0.3">
      <c r="A93" s="69" t="s">
        <v>402</v>
      </c>
      <c r="B93" s="70" t="s">
        <v>403</v>
      </c>
      <c r="C93" s="89" t="s">
        <v>736</v>
      </c>
    </row>
    <row r="94" spans="1:3" ht="39.9" customHeight="1" x14ac:dyDescent="0.3">
      <c r="A94" s="69" t="s">
        <v>405</v>
      </c>
      <c r="B94" s="70" t="s">
        <v>406</v>
      </c>
      <c r="C94" s="89" t="s">
        <v>745</v>
      </c>
    </row>
    <row r="95" spans="1:3" ht="39.9" customHeight="1" x14ac:dyDescent="0.3">
      <c r="A95" s="69" t="s">
        <v>407</v>
      </c>
      <c r="B95" s="70" t="s">
        <v>408</v>
      </c>
      <c r="C95" s="89" t="s">
        <v>746</v>
      </c>
    </row>
    <row r="96" spans="1:3" ht="39.9" customHeight="1" x14ac:dyDescent="0.3">
      <c r="A96" s="69" t="s">
        <v>409</v>
      </c>
      <c r="B96" s="70" t="s">
        <v>410</v>
      </c>
      <c r="C96" s="89" t="s">
        <v>747</v>
      </c>
    </row>
    <row r="97" spans="1:3" ht="39.9" customHeight="1" x14ac:dyDescent="0.3">
      <c r="A97" s="69" t="s">
        <v>488</v>
      </c>
      <c r="B97" s="70" t="s">
        <v>489</v>
      </c>
      <c r="C97" s="89" t="s">
        <v>814</v>
      </c>
    </row>
    <row r="98" spans="1:3" ht="39.9" customHeight="1" x14ac:dyDescent="0.3">
      <c r="A98" s="69" t="s">
        <v>212</v>
      </c>
      <c r="B98" s="70" t="s">
        <v>213</v>
      </c>
      <c r="C98" s="89" t="s">
        <v>806</v>
      </c>
    </row>
    <row r="99" spans="1:3" ht="39.9" customHeight="1" x14ac:dyDescent="0.3">
      <c r="A99" s="92" t="s">
        <v>411</v>
      </c>
      <c r="B99" s="93" t="s">
        <v>412</v>
      </c>
      <c r="C99" s="94" t="s">
        <v>1740</v>
      </c>
    </row>
    <row r="100" spans="1:3" ht="39.9" customHeight="1" x14ac:dyDescent="0.3">
      <c r="A100" s="69" t="s">
        <v>413</v>
      </c>
      <c r="B100" s="70" t="s">
        <v>414</v>
      </c>
      <c r="C100" s="89" t="s">
        <v>815</v>
      </c>
    </row>
    <row r="101" spans="1:3" ht="39.9" customHeight="1" x14ac:dyDescent="0.3">
      <c r="A101" s="92" t="s">
        <v>1233</v>
      </c>
      <c r="B101" s="93" t="s">
        <v>1498</v>
      </c>
      <c r="C101" s="94" t="s">
        <v>1745</v>
      </c>
    </row>
    <row r="102" spans="1:3" ht="39.9" customHeight="1" x14ac:dyDescent="0.3">
      <c r="A102" s="69" t="s">
        <v>217</v>
      </c>
      <c r="B102" s="70" t="s">
        <v>218</v>
      </c>
      <c r="C102" s="89" t="s">
        <v>816</v>
      </c>
    </row>
    <row r="103" spans="1:3" ht="39.9" customHeight="1" x14ac:dyDescent="0.3">
      <c r="A103" s="69" t="s">
        <v>415</v>
      </c>
      <c r="B103" s="70" t="s">
        <v>416</v>
      </c>
      <c r="C103" s="89" t="s">
        <v>817</v>
      </c>
    </row>
    <row r="104" spans="1:3" ht="39.9" customHeight="1" x14ac:dyDescent="0.3">
      <c r="A104" s="69" t="s">
        <v>818</v>
      </c>
      <c r="B104" s="70" t="s">
        <v>819</v>
      </c>
      <c r="C104" s="89" t="s">
        <v>763</v>
      </c>
    </row>
    <row r="105" spans="1:3" ht="39.9" customHeight="1" x14ac:dyDescent="0.3">
      <c r="A105" s="69" t="s">
        <v>679</v>
      </c>
      <c r="B105" s="70" t="s">
        <v>680</v>
      </c>
      <c r="C105" s="89" t="s">
        <v>820</v>
      </c>
    </row>
    <row r="106" spans="1:3" ht="39.9" customHeight="1" x14ac:dyDescent="0.3">
      <c r="A106" s="69" t="s">
        <v>229</v>
      </c>
      <c r="B106" s="70" t="s">
        <v>230</v>
      </c>
      <c r="C106" s="89" t="s">
        <v>741</v>
      </c>
    </row>
    <row r="107" spans="1:3" ht="39.9" customHeight="1" x14ac:dyDescent="0.3">
      <c r="A107" s="92" t="s">
        <v>231</v>
      </c>
      <c r="B107" s="93" t="s">
        <v>232</v>
      </c>
      <c r="C107" s="94" t="s">
        <v>1743</v>
      </c>
    </row>
    <row r="108" spans="1:3" ht="39.9" customHeight="1" x14ac:dyDescent="0.3">
      <c r="A108" s="69" t="s">
        <v>250</v>
      </c>
      <c r="B108" s="70" t="s">
        <v>251</v>
      </c>
      <c r="C108" s="89" t="s">
        <v>821</v>
      </c>
    </row>
    <row r="109" spans="1:3" ht="39.9" customHeight="1" x14ac:dyDescent="0.3">
      <c r="A109" s="69" t="s">
        <v>427</v>
      </c>
      <c r="B109" s="70" t="s">
        <v>428</v>
      </c>
      <c r="C109" s="89" t="s">
        <v>822</v>
      </c>
    </row>
    <row r="110" spans="1:3" ht="39.9" customHeight="1" x14ac:dyDescent="0.3">
      <c r="A110" s="69" t="s">
        <v>430</v>
      </c>
      <c r="B110" s="70" t="s">
        <v>431</v>
      </c>
      <c r="C110" s="89" t="s">
        <v>742</v>
      </c>
    </row>
    <row r="111" spans="1:3" ht="39.9" customHeight="1" x14ac:dyDescent="0.3">
      <c r="A111" s="69" t="s">
        <v>574</v>
      </c>
      <c r="B111" s="70" t="s">
        <v>575</v>
      </c>
      <c r="C111" s="89" t="s">
        <v>823</v>
      </c>
    </row>
    <row r="112" spans="1:3" ht="39.9" customHeight="1" x14ac:dyDescent="0.3">
      <c r="A112" s="69" t="s">
        <v>580</v>
      </c>
      <c r="B112" s="70" t="s">
        <v>581</v>
      </c>
      <c r="C112" s="89" t="s">
        <v>824</v>
      </c>
    </row>
    <row r="113" spans="1:3" ht="39.9" customHeight="1" x14ac:dyDescent="0.3">
      <c r="A113" s="69" t="s">
        <v>432</v>
      </c>
      <c r="B113" s="70" t="s">
        <v>433</v>
      </c>
      <c r="C113" s="89" t="s">
        <v>825</v>
      </c>
    </row>
    <row r="114" spans="1:3" ht="39.9" customHeight="1" x14ac:dyDescent="0.3">
      <c r="A114" s="69" t="s">
        <v>826</v>
      </c>
      <c r="B114" s="70" t="s">
        <v>827</v>
      </c>
      <c r="C114" s="89" t="s">
        <v>828</v>
      </c>
    </row>
    <row r="115" spans="1:3" ht="39.9" customHeight="1" x14ac:dyDescent="0.3">
      <c r="A115" s="69" t="s">
        <v>252</v>
      </c>
      <c r="B115" s="70" t="s">
        <v>253</v>
      </c>
      <c r="C115" s="89" t="s">
        <v>829</v>
      </c>
    </row>
    <row r="116" spans="1:3" ht="39.9" customHeight="1" x14ac:dyDescent="0.3">
      <c r="A116" s="69" t="s">
        <v>830</v>
      </c>
      <c r="B116" s="70" t="s">
        <v>831</v>
      </c>
      <c r="C116" s="89" t="s">
        <v>740</v>
      </c>
    </row>
    <row r="117" spans="1:3" ht="39.9" customHeight="1" x14ac:dyDescent="0.3">
      <c r="A117" s="69" t="s">
        <v>832</v>
      </c>
      <c r="B117" s="70" t="s">
        <v>833</v>
      </c>
      <c r="C117" s="89" t="s">
        <v>834</v>
      </c>
    </row>
    <row r="118" spans="1:3" ht="39.9" customHeight="1" x14ac:dyDescent="0.3">
      <c r="A118" s="69" t="s">
        <v>835</v>
      </c>
      <c r="B118" s="70" t="s">
        <v>836</v>
      </c>
      <c r="C118" s="89" t="s">
        <v>1747</v>
      </c>
    </row>
    <row r="119" spans="1:3" ht="39.9" customHeight="1" x14ac:dyDescent="0.3">
      <c r="A119" s="69" t="s">
        <v>837</v>
      </c>
      <c r="B119" s="70" t="s">
        <v>838</v>
      </c>
      <c r="C119" s="89" t="s">
        <v>1748</v>
      </c>
    </row>
    <row r="120" spans="1:3" ht="39.9" customHeight="1" x14ac:dyDescent="0.3">
      <c r="A120" s="69" t="s">
        <v>695</v>
      </c>
      <c r="B120" s="70" t="s">
        <v>696</v>
      </c>
      <c r="C120" s="89" t="s">
        <v>820</v>
      </c>
    </row>
    <row r="121" spans="1:3" ht="39.9" customHeight="1" x14ac:dyDescent="0.3">
      <c r="A121" s="69" t="s">
        <v>839</v>
      </c>
      <c r="B121" s="70" t="s">
        <v>840</v>
      </c>
      <c r="C121" s="89" t="s">
        <v>841</v>
      </c>
    </row>
    <row r="122" spans="1:3" ht="39.9" customHeight="1" x14ac:dyDescent="0.3">
      <c r="A122" s="69" t="s">
        <v>842</v>
      </c>
      <c r="B122" s="70" t="s">
        <v>843</v>
      </c>
      <c r="C122" s="89" t="s">
        <v>844</v>
      </c>
    </row>
    <row r="123" spans="1:3" ht="39.9" customHeight="1" x14ac:dyDescent="0.3">
      <c r="A123" s="69" t="s">
        <v>845</v>
      </c>
      <c r="B123" s="70" t="s">
        <v>846</v>
      </c>
      <c r="C123" s="89" t="s">
        <v>847</v>
      </c>
    </row>
    <row r="124" spans="1:3" ht="39.9" customHeight="1" x14ac:dyDescent="0.3">
      <c r="A124" s="69" t="s">
        <v>848</v>
      </c>
      <c r="B124" s="70" t="s">
        <v>849</v>
      </c>
      <c r="C124" s="89" t="s">
        <v>847</v>
      </c>
    </row>
    <row r="125" spans="1:3" ht="39.9" customHeight="1" x14ac:dyDescent="0.3">
      <c r="A125" s="69" t="s">
        <v>850</v>
      </c>
      <c r="B125" s="70" t="s">
        <v>851</v>
      </c>
      <c r="C125" s="89" t="s">
        <v>852</v>
      </c>
    </row>
    <row r="126" spans="1:3" ht="39.9" customHeight="1" x14ac:dyDescent="0.3">
      <c r="A126" s="69" t="s">
        <v>448</v>
      </c>
      <c r="B126" s="70" t="s">
        <v>449</v>
      </c>
      <c r="C126" s="89" t="s">
        <v>853</v>
      </c>
    </row>
    <row r="127" spans="1:3" ht="39.9" customHeight="1" x14ac:dyDescent="0.3">
      <c r="A127" s="69" t="s">
        <v>854</v>
      </c>
      <c r="B127" s="70" t="s">
        <v>855</v>
      </c>
      <c r="C127" s="89" t="s">
        <v>739</v>
      </c>
    </row>
    <row r="128" spans="1:3" ht="39.9" customHeight="1" x14ac:dyDescent="0.3">
      <c r="A128" s="69" t="s">
        <v>856</v>
      </c>
      <c r="B128" s="70" t="s">
        <v>857</v>
      </c>
      <c r="C128" s="89" t="s">
        <v>741</v>
      </c>
    </row>
    <row r="129" spans="1:3" ht="39.9" customHeight="1" x14ac:dyDescent="0.3">
      <c r="A129" s="69" t="s">
        <v>517</v>
      </c>
      <c r="B129" s="70" t="s">
        <v>518</v>
      </c>
      <c r="C129" s="89" t="s">
        <v>858</v>
      </c>
    </row>
    <row r="130" spans="1:3" ht="39.9" customHeight="1" x14ac:dyDescent="0.3">
      <c r="A130" s="69" t="s">
        <v>859</v>
      </c>
      <c r="B130" s="70" t="s">
        <v>860</v>
      </c>
      <c r="C130" s="89" t="s">
        <v>742</v>
      </c>
    </row>
    <row r="131" spans="1:3" ht="39.9" customHeight="1" x14ac:dyDescent="0.3">
      <c r="A131" s="92" t="s">
        <v>464</v>
      </c>
      <c r="B131" s="93" t="s">
        <v>465</v>
      </c>
      <c r="C131" s="94" t="s">
        <v>1741</v>
      </c>
    </row>
    <row r="132" spans="1:3" ht="39.9" customHeight="1" x14ac:dyDescent="0.3">
      <c r="A132" s="92" t="s">
        <v>467</v>
      </c>
      <c r="B132" s="93" t="s">
        <v>468</v>
      </c>
      <c r="C132" s="94" t="s">
        <v>863</v>
      </c>
    </row>
    <row r="133" spans="1:3" ht="39.9" customHeight="1" x14ac:dyDescent="0.3">
      <c r="A133" s="69" t="s">
        <v>271</v>
      </c>
      <c r="B133" s="70" t="s">
        <v>272</v>
      </c>
      <c r="C133" s="89" t="s">
        <v>863</v>
      </c>
    </row>
    <row r="134" spans="1:3" ht="39.9" customHeight="1" x14ac:dyDescent="0.3">
      <c r="A134" s="69" t="s">
        <v>273</v>
      </c>
      <c r="B134" s="70" t="s">
        <v>274</v>
      </c>
      <c r="C134" s="89" t="s">
        <v>864</v>
      </c>
    </row>
    <row r="135" spans="1:3" ht="39.9" customHeight="1" x14ac:dyDescent="0.3">
      <c r="A135" s="69" t="s">
        <v>276</v>
      </c>
      <c r="B135" s="70" t="s">
        <v>277</v>
      </c>
      <c r="C135" s="89" t="s">
        <v>864</v>
      </c>
    </row>
    <row r="136" spans="1:3" ht="39.9" customHeight="1" x14ac:dyDescent="0.3">
      <c r="A136" s="69" t="s">
        <v>278</v>
      </c>
      <c r="B136" s="70" t="s">
        <v>279</v>
      </c>
      <c r="C136" s="89" t="s">
        <v>864</v>
      </c>
    </row>
    <row r="137" spans="1:3" ht="39.9" customHeight="1" x14ac:dyDescent="0.3">
      <c r="A137" s="69" t="s">
        <v>280</v>
      </c>
      <c r="B137" s="70" t="s">
        <v>281</v>
      </c>
      <c r="C137" s="89" t="s">
        <v>864</v>
      </c>
    </row>
    <row r="138" spans="1:3" ht="39.9" customHeight="1" x14ac:dyDescent="0.3">
      <c r="A138" s="69">
        <v>1684</v>
      </c>
      <c r="B138" s="70" t="s">
        <v>1558</v>
      </c>
      <c r="C138" s="89" t="s">
        <v>1736</v>
      </c>
    </row>
  </sheetData>
  <sheetProtection algorithmName="SHA-512" hashValue="/a8viEd7aS9okXAz/25xEpvcinRh0qk22pEWSxE/tiG8adCsJxFyG/yKSpjODjBnWxYqLAu/iQmeGo4G8FfuEw==" saltValue="eIbfrF+Mdhcuuz5rw0CLIg==" spinCount="100000" sheet="1" objects="1" scenarios="1"/>
  <mergeCells count="3">
    <mergeCell ref="A2:C2"/>
    <mergeCell ref="A3:B3"/>
    <mergeCell ref="E6:K16"/>
  </mergeCells>
  <hyperlinks>
    <hyperlink ref="A2:C2" location="Home!A1" display="Click Here to Return to the Home Page" xr:uid="{00000000-0004-0000-0900-000000000000}"/>
  </hyperlinks>
  <pageMargins left="0.25" right="0.25" top="0.75" bottom="0.75" header="0.3" footer="0.3"/>
  <pageSetup scale="85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pageSetUpPr fitToPage="1"/>
  </sheetPr>
  <dimension ref="A1:K38"/>
  <sheetViews>
    <sheetView showGridLines="0" zoomScale="98" zoomScaleNormal="98" workbookViewId="0">
      <selection activeCell="D1" sqref="D1"/>
    </sheetView>
  </sheetViews>
  <sheetFormatPr defaultRowHeight="14.4" x14ac:dyDescent="0.3"/>
  <cols>
    <col min="1" max="1" width="11.3984375" customWidth="1"/>
    <col min="2" max="2" width="42.296875" customWidth="1"/>
    <col min="3" max="3" width="69" customWidth="1"/>
    <col min="4" max="4" width="4.6992187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6.25" customHeight="1" x14ac:dyDescent="0.3">
      <c r="A3" s="105" t="s">
        <v>49</v>
      </c>
      <c r="B3" s="105"/>
      <c r="C3" s="87" t="s">
        <v>865</v>
      </c>
    </row>
    <row r="4" spans="1:11" x14ac:dyDescent="0.3">
      <c r="A4" s="68"/>
      <c r="B4" s="74"/>
      <c r="C4" s="55"/>
      <c r="E4" s="90"/>
      <c r="F4" s="90"/>
    </row>
    <row r="5" spans="1:11" ht="20.75" x14ac:dyDescent="0.4">
      <c r="A5" s="83" t="s">
        <v>6</v>
      </c>
      <c r="B5" s="84" t="s">
        <v>50</v>
      </c>
      <c r="C5" s="85" t="s">
        <v>51</v>
      </c>
      <c r="E5" s="62" t="s">
        <v>9</v>
      </c>
      <c r="F5" s="61"/>
    </row>
    <row r="6" spans="1:11" ht="39.9" customHeight="1" x14ac:dyDescent="0.3">
      <c r="A6" s="69" t="s">
        <v>521</v>
      </c>
      <c r="B6" s="70" t="s">
        <v>522</v>
      </c>
      <c r="C6" s="89" t="s">
        <v>866</v>
      </c>
      <c r="E6" s="99" t="s">
        <v>1666</v>
      </c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52</v>
      </c>
      <c r="B7" s="70" t="s">
        <v>53</v>
      </c>
      <c r="C7" s="89" t="s">
        <v>867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55</v>
      </c>
      <c r="B8" s="70" t="s">
        <v>56</v>
      </c>
      <c r="C8" s="89" t="s">
        <v>867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93</v>
      </c>
      <c r="B9" s="70" t="s">
        <v>94</v>
      </c>
      <c r="C9" s="89" t="s">
        <v>869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96</v>
      </c>
      <c r="B10" s="70" t="s">
        <v>1642</v>
      </c>
      <c r="C10" s="89" t="s">
        <v>870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326</v>
      </c>
      <c r="B11" s="70" t="s">
        <v>1643</v>
      </c>
      <c r="C11" s="89" t="s">
        <v>870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536</v>
      </c>
      <c r="B12" s="70" t="s">
        <v>537</v>
      </c>
      <c r="C12" s="89" t="s">
        <v>866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1659</v>
      </c>
      <c r="B13" s="70" t="s">
        <v>1662</v>
      </c>
      <c r="C13" s="89" t="s">
        <v>1658</v>
      </c>
      <c r="E13" s="99"/>
      <c r="F13" s="99"/>
      <c r="G13" s="99"/>
      <c r="H13" s="99"/>
      <c r="I13" s="99"/>
      <c r="J13" s="99"/>
      <c r="K13" s="99"/>
    </row>
    <row r="14" spans="1:11" ht="42.8" customHeight="1" x14ac:dyDescent="0.3">
      <c r="A14" s="69" t="s">
        <v>1660</v>
      </c>
      <c r="B14" s="70" t="s">
        <v>1663</v>
      </c>
      <c r="C14" s="89" t="s">
        <v>874</v>
      </c>
      <c r="E14" s="99"/>
      <c r="F14" s="99"/>
      <c r="G14" s="99"/>
      <c r="H14" s="99"/>
      <c r="I14" s="99"/>
      <c r="J14" s="99"/>
      <c r="K14" s="99"/>
    </row>
    <row r="15" spans="1:11" ht="44.25" customHeight="1" x14ac:dyDescent="0.3">
      <c r="A15" s="69" t="s">
        <v>1661</v>
      </c>
      <c r="B15" s="70" t="s">
        <v>1664</v>
      </c>
      <c r="C15" s="89" t="s">
        <v>875</v>
      </c>
    </row>
    <row r="16" spans="1:11" ht="43.5" customHeight="1" x14ac:dyDescent="0.3">
      <c r="A16" s="69" t="s">
        <v>234</v>
      </c>
      <c r="B16" s="70" t="s">
        <v>235</v>
      </c>
      <c r="C16" s="89" t="s">
        <v>880</v>
      </c>
    </row>
    <row r="17" spans="1:3" ht="39.9" customHeight="1" x14ac:dyDescent="0.3">
      <c r="A17" s="69" t="s">
        <v>237</v>
      </c>
      <c r="B17" s="70" t="s">
        <v>238</v>
      </c>
      <c r="C17" s="89" t="s">
        <v>1656</v>
      </c>
    </row>
    <row r="18" spans="1:3" ht="39.9" customHeight="1" x14ac:dyDescent="0.3">
      <c r="A18" s="69" t="s">
        <v>239</v>
      </c>
      <c r="B18" s="70" t="s">
        <v>240</v>
      </c>
      <c r="C18" s="89" t="s">
        <v>1657</v>
      </c>
    </row>
    <row r="19" spans="1:3" ht="39.9" customHeight="1" x14ac:dyDescent="0.3">
      <c r="A19" s="69" t="s">
        <v>427</v>
      </c>
      <c r="B19" s="70" t="s">
        <v>428</v>
      </c>
      <c r="C19" s="89" t="s">
        <v>883</v>
      </c>
    </row>
    <row r="20" spans="1:3" ht="39.9" customHeight="1" x14ac:dyDescent="0.3">
      <c r="A20" s="69" t="s">
        <v>464</v>
      </c>
      <c r="B20" s="70" t="s">
        <v>465</v>
      </c>
      <c r="C20" s="89" t="s">
        <v>888</v>
      </c>
    </row>
    <row r="21" spans="1:3" ht="39.9" customHeight="1" x14ac:dyDescent="0.3">
      <c r="A21" s="69" t="s">
        <v>467</v>
      </c>
      <c r="B21" s="70" t="s">
        <v>468</v>
      </c>
      <c r="C21" s="89" t="s">
        <v>889</v>
      </c>
    </row>
    <row r="22" spans="1:3" ht="39.9" customHeight="1" x14ac:dyDescent="0.3">
      <c r="A22" s="69" t="s">
        <v>271</v>
      </c>
      <c r="B22" s="70" t="s">
        <v>272</v>
      </c>
      <c r="C22" s="89" t="s">
        <v>1665</v>
      </c>
    </row>
    <row r="23" spans="1:3" ht="39.9" customHeight="1" x14ac:dyDescent="0.3">
      <c r="A23" s="69" t="s">
        <v>273</v>
      </c>
      <c r="B23" s="70" t="s">
        <v>274</v>
      </c>
      <c r="C23" s="89" t="s">
        <v>891</v>
      </c>
    </row>
    <row r="24" spans="1:3" ht="39.9" customHeight="1" x14ac:dyDescent="0.3">
      <c r="A24" s="69" t="s">
        <v>276</v>
      </c>
      <c r="B24" s="70" t="s">
        <v>277</v>
      </c>
      <c r="C24" s="89" t="s">
        <v>892</v>
      </c>
    </row>
    <row r="25" spans="1:3" ht="39.9" customHeight="1" x14ac:dyDescent="0.3">
      <c r="A25" s="69" t="s">
        <v>278</v>
      </c>
      <c r="B25" s="70" t="s">
        <v>279</v>
      </c>
      <c r="C25" s="89" t="s">
        <v>893</v>
      </c>
    </row>
    <row r="26" spans="1:3" ht="39.9" customHeight="1" x14ac:dyDescent="0.3">
      <c r="A26" s="69" t="s">
        <v>280</v>
      </c>
      <c r="B26" s="70" t="s">
        <v>281</v>
      </c>
      <c r="C26" s="89" t="s">
        <v>894</v>
      </c>
    </row>
    <row r="27" spans="1:3" ht="39.9" customHeight="1" x14ac:dyDescent="0.3"/>
    <row r="28" spans="1:3" ht="39.9" customHeight="1" x14ac:dyDescent="0.3"/>
    <row r="29" spans="1:3" ht="39.9" customHeight="1" x14ac:dyDescent="0.3"/>
    <row r="30" spans="1:3" ht="39.9" customHeight="1" x14ac:dyDescent="0.3"/>
    <row r="31" spans="1:3" ht="39.9" customHeight="1" x14ac:dyDescent="0.3"/>
    <row r="32" spans="1:3" ht="39.9" customHeight="1" x14ac:dyDescent="0.3"/>
    <row r="33" ht="39.9" customHeight="1" x14ac:dyDescent="0.3"/>
    <row r="34" ht="39.9" customHeight="1" x14ac:dyDescent="0.3"/>
    <row r="35" ht="39.9" customHeight="1" x14ac:dyDescent="0.3"/>
    <row r="36" ht="39.9" customHeight="1" x14ac:dyDescent="0.3"/>
    <row r="37" ht="39.9" customHeight="1" x14ac:dyDescent="0.3"/>
    <row r="38" ht="39.9" customHeight="1" x14ac:dyDescent="0.3"/>
  </sheetData>
  <sheetProtection algorithmName="SHA-512" hashValue="IU9GiLtUaS6zSrCi73nHi+d6sD8KodcW3m2k41A8bOsBbS7Nc/U0xL5ofglfZdlfhzgPJsSgBleaLBMEXcWzSA==" saltValue="9wxQAFOa1hrytLm8+HRU6g==" spinCount="100000" sheet="1" objects="1" scenarios="1"/>
  <mergeCells count="3">
    <mergeCell ref="A2:C2"/>
    <mergeCell ref="A3:B3"/>
    <mergeCell ref="E6:K14"/>
  </mergeCells>
  <hyperlinks>
    <hyperlink ref="A2:C2" location="Home!A1" display="Click Here to Return to the Home Page" xr:uid="{00000000-0004-0000-0A00-000000000000}"/>
  </hyperlinks>
  <pageMargins left="0.25" right="0.25" top="0.75" bottom="0.75" header="0.3" footer="0.3"/>
  <pageSetup scale="8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K98"/>
  <sheetViews>
    <sheetView showGridLines="0" workbookViewId="0">
      <selection activeCell="A2" sqref="A2:C2"/>
    </sheetView>
  </sheetViews>
  <sheetFormatPr defaultRowHeight="14.4" x14ac:dyDescent="0.3"/>
  <cols>
    <col min="1" max="1" width="11.3984375" customWidth="1"/>
    <col min="2" max="2" width="41.8984375" customWidth="1"/>
    <col min="3" max="3" width="110.29687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8.55" customHeight="1" x14ac:dyDescent="0.3">
      <c r="A3" s="105" t="s">
        <v>49</v>
      </c>
      <c r="B3" s="105"/>
      <c r="C3" s="87" t="s">
        <v>47</v>
      </c>
    </row>
    <row r="4" spans="1:11" x14ac:dyDescent="0.3">
      <c r="A4" s="68"/>
      <c r="B4" s="74"/>
      <c r="C4" s="55"/>
    </row>
    <row r="5" spans="1:11" ht="20.75" x14ac:dyDescent="0.4">
      <c r="A5" s="83" t="s">
        <v>6</v>
      </c>
      <c r="B5" s="84" t="s">
        <v>50</v>
      </c>
      <c r="C5" s="85" t="s">
        <v>51</v>
      </c>
      <c r="E5" s="62" t="s">
        <v>9</v>
      </c>
      <c r="F5" s="61"/>
    </row>
    <row r="6" spans="1:11" ht="60.05" customHeight="1" x14ac:dyDescent="0.3">
      <c r="A6" s="69" t="s">
        <v>52</v>
      </c>
      <c r="B6" s="70" t="s">
        <v>53</v>
      </c>
      <c r="C6" s="71" t="s">
        <v>895</v>
      </c>
      <c r="E6" s="99"/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55</v>
      </c>
      <c r="B7" s="70" t="s">
        <v>56</v>
      </c>
      <c r="C7" s="71" t="s">
        <v>896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63</v>
      </c>
      <c r="B8" s="70" t="s">
        <v>64</v>
      </c>
      <c r="C8" s="71" t="s">
        <v>1767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95">
        <v>2496</v>
      </c>
      <c r="B9" s="96" t="s">
        <v>1372</v>
      </c>
      <c r="C9" s="97" t="s">
        <v>1772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729</v>
      </c>
      <c r="B10" s="70" t="s">
        <v>730</v>
      </c>
      <c r="C10" s="71" t="s">
        <v>898</v>
      </c>
      <c r="E10" s="99"/>
      <c r="F10" s="99"/>
      <c r="G10" s="99"/>
      <c r="H10" s="99"/>
      <c r="I10" s="99"/>
      <c r="J10" s="99"/>
      <c r="K10" s="99"/>
    </row>
    <row r="11" spans="1:11" ht="60.05" customHeight="1" x14ac:dyDescent="0.3">
      <c r="A11" s="95">
        <v>114</v>
      </c>
      <c r="B11" s="96" t="s">
        <v>70</v>
      </c>
      <c r="C11" s="97" t="s">
        <v>1772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76</v>
      </c>
      <c r="B12" s="70" t="s">
        <v>77</v>
      </c>
      <c r="C12" s="71" t="s">
        <v>899</v>
      </c>
      <c r="E12" s="99"/>
      <c r="F12" s="99"/>
      <c r="G12" s="99"/>
      <c r="H12" s="99"/>
      <c r="I12" s="99"/>
      <c r="J12" s="99"/>
      <c r="K12" s="99"/>
    </row>
    <row r="13" spans="1:11" ht="50.15" customHeight="1" x14ac:dyDescent="0.3">
      <c r="A13" s="95">
        <v>2497</v>
      </c>
      <c r="B13" s="96" t="s">
        <v>1396</v>
      </c>
      <c r="C13" s="97" t="s">
        <v>1772</v>
      </c>
      <c r="E13" s="99"/>
      <c r="F13" s="99"/>
      <c r="G13" s="99"/>
      <c r="H13" s="99"/>
      <c r="I13" s="99"/>
      <c r="J13" s="99"/>
      <c r="K13" s="99"/>
    </row>
    <row r="14" spans="1:11" ht="60.05" customHeight="1" x14ac:dyDescent="0.3">
      <c r="A14" s="69" t="s">
        <v>93</v>
      </c>
      <c r="B14" s="70" t="s">
        <v>94</v>
      </c>
      <c r="C14" s="71" t="s">
        <v>900</v>
      </c>
      <c r="E14" s="99"/>
      <c r="F14" s="99"/>
      <c r="G14" s="99"/>
      <c r="H14" s="99"/>
      <c r="I14" s="99"/>
      <c r="J14" s="99"/>
      <c r="K14" s="99"/>
    </row>
    <row r="15" spans="1:11" ht="50.15" customHeight="1" x14ac:dyDescent="0.3">
      <c r="A15" s="69" t="s">
        <v>478</v>
      </c>
      <c r="B15" s="70" t="s">
        <v>479</v>
      </c>
      <c r="C15" s="71" t="s">
        <v>901</v>
      </c>
    </row>
    <row r="16" spans="1:11" ht="39.9" customHeight="1" x14ac:dyDescent="0.3">
      <c r="A16" s="69" t="s">
        <v>96</v>
      </c>
      <c r="B16" s="70" t="s">
        <v>97</v>
      </c>
      <c r="C16" s="71" t="s">
        <v>902</v>
      </c>
    </row>
    <row r="17" spans="1:3" ht="39.9" customHeight="1" x14ac:dyDescent="0.3">
      <c r="A17" s="69" t="s">
        <v>326</v>
      </c>
      <c r="B17" s="70" t="s">
        <v>327</v>
      </c>
      <c r="C17" s="71" t="s">
        <v>903</v>
      </c>
    </row>
    <row r="18" spans="1:3" ht="39.9" customHeight="1" x14ac:dyDescent="0.3">
      <c r="A18" s="69" t="s">
        <v>629</v>
      </c>
      <c r="B18" s="70" t="s">
        <v>630</v>
      </c>
      <c r="C18" s="71" t="s">
        <v>904</v>
      </c>
    </row>
    <row r="19" spans="1:3" ht="39.9" customHeight="1" x14ac:dyDescent="0.3">
      <c r="A19" s="69" t="s">
        <v>631</v>
      </c>
      <c r="B19" s="70" t="s">
        <v>632</v>
      </c>
      <c r="C19" s="71" t="s">
        <v>905</v>
      </c>
    </row>
    <row r="20" spans="1:3" ht="39.9" customHeight="1" x14ac:dyDescent="0.3">
      <c r="A20" s="95">
        <v>1842</v>
      </c>
      <c r="B20" s="96" t="s">
        <v>100</v>
      </c>
      <c r="C20" s="97" t="s">
        <v>1771</v>
      </c>
    </row>
    <row r="21" spans="1:3" ht="39.9" customHeight="1" x14ac:dyDescent="0.3">
      <c r="A21" s="95">
        <v>1843</v>
      </c>
      <c r="B21" s="96" t="s">
        <v>103</v>
      </c>
      <c r="C21" s="97" t="s">
        <v>1771</v>
      </c>
    </row>
    <row r="22" spans="1:3" ht="39.9" customHeight="1" x14ac:dyDescent="0.3">
      <c r="A22" s="95">
        <v>1844</v>
      </c>
      <c r="B22" s="96" t="s">
        <v>105</v>
      </c>
      <c r="C22" s="97" t="s">
        <v>1771</v>
      </c>
    </row>
    <row r="23" spans="1:3" ht="39.9" customHeight="1" x14ac:dyDescent="0.3">
      <c r="A23" s="95">
        <v>1845</v>
      </c>
      <c r="B23" s="96" t="s">
        <v>107</v>
      </c>
      <c r="C23" s="97" t="s">
        <v>1771</v>
      </c>
    </row>
    <row r="24" spans="1:3" ht="39.9" customHeight="1" x14ac:dyDescent="0.3">
      <c r="A24" s="69" t="s">
        <v>108</v>
      </c>
      <c r="B24" s="70" t="s">
        <v>109</v>
      </c>
      <c r="C24" s="71" t="s">
        <v>906</v>
      </c>
    </row>
    <row r="25" spans="1:3" ht="39.9" customHeight="1" x14ac:dyDescent="0.3">
      <c r="A25" s="69" t="s">
        <v>111</v>
      </c>
      <c r="B25" s="70" t="s">
        <v>112</v>
      </c>
      <c r="C25" s="71" t="s">
        <v>906</v>
      </c>
    </row>
    <row r="26" spans="1:3" ht="39.9" customHeight="1" x14ac:dyDescent="0.3">
      <c r="A26" s="69" t="s">
        <v>114</v>
      </c>
      <c r="B26" s="70" t="s">
        <v>115</v>
      </c>
      <c r="C26" s="71" t="s">
        <v>906</v>
      </c>
    </row>
    <row r="27" spans="1:3" ht="39.9" customHeight="1" x14ac:dyDescent="0.3">
      <c r="A27" s="69" t="s">
        <v>117</v>
      </c>
      <c r="B27" s="70" t="s">
        <v>118</v>
      </c>
      <c r="C27" s="71" t="s">
        <v>906</v>
      </c>
    </row>
    <row r="28" spans="1:3" ht="39.9" customHeight="1" x14ac:dyDescent="0.3">
      <c r="A28" s="95">
        <v>2449</v>
      </c>
      <c r="B28" s="96" t="s">
        <v>1419</v>
      </c>
      <c r="C28" s="97" t="s">
        <v>1772</v>
      </c>
    </row>
    <row r="29" spans="1:3" ht="39.9" customHeight="1" x14ac:dyDescent="0.3">
      <c r="A29" s="69" t="s">
        <v>634</v>
      </c>
      <c r="B29" s="70" t="s">
        <v>635</v>
      </c>
      <c r="C29" s="71" t="s">
        <v>898</v>
      </c>
    </row>
    <row r="30" spans="1:3" ht="39.9" customHeight="1" x14ac:dyDescent="0.3">
      <c r="A30" s="69" t="s">
        <v>638</v>
      </c>
      <c r="B30" s="70" t="s">
        <v>639</v>
      </c>
      <c r="C30" s="71" t="s">
        <v>907</v>
      </c>
    </row>
    <row r="31" spans="1:3" ht="39.9" customHeight="1" x14ac:dyDescent="0.3">
      <c r="A31" s="69" t="s">
        <v>641</v>
      </c>
      <c r="B31" s="70" t="s">
        <v>642</v>
      </c>
      <c r="C31" s="71" t="s">
        <v>907</v>
      </c>
    </row>
    <row r="32" spans="1:3" ht="39.9" customHeight="1" x14ac:dyDescent="0.3">
      <c r="A32" s="69" t="s">
        <v>648</v>
      </c>
      <c r="B32" s="70" t="s">
        <v>649</v>
      </c>
      <c r="C32" s="71" t="s">
        <v>908</v>
      </c>
    </row>
    <row r="33" spans="1:3" ht="39.9" customHeight="1" x14ac:dyDescent="0.3">
      <c r="A33" s="69" t="s">
        <v>651</v>
      </c>
      <c r="B33" s="70" t="s">
        <v>652</v>
      </c>
      <c r="C33" s="71" t="s">
        <v>908</v>
      </c>
    </row>
    <row r="34" spans="1:3" ht="39.9" customHeight="1" x14ac:dyDescent="0.3">
      <c r="A34" s="69" t="s">
        <v>654</v>
      </c>
      <c r="B34" s="70" t="s">
        <v>655</v>
      </c>
      <c r="C34" s="71" t="s">
        <v>898</v>
      </c>
    </row>
    <row r="35" spans="1:3" ht="39.9" customHeight="1" x14ac:dyDescent="0.3">
      <c r="A35" s="69" t="s">
        <v>909</v>
      </c>
      <c r="B35" s="70" t="s">
        <v>910</v>
      </c>
      <c r="C35" s="71" t="s">
        <v>911</v>
      </c>
    </row>
    <row r="36" spans="1:3" ht="39.9" customHeight="1" x14ac:dyDescent="0.3">
      <c r="A36" s="69" t="s">
        <v>503</v>
      </c>
      <c r="B36" s="70" t="s">
        <v>504</v>
      </c>
      <c r="C36" s="71" t="s">
        <v>912</v>
      </c>
    </row>
    <row r="37" spans="1:3" ht="39.9" customHeight="1" x14ac:dyDescent="0.3">
      <c r="A37" s="69" t="s">
        <v>137</v>
      </c>
      <c r="B37" s="70" t="s">
        <v>138</v>
      </c>
      <c r="C37" s="71" t="s">
        <v>913</v>
      </c>
    </row>
    <row r="38" spans="1:3" ht="39.9" customHeight="1" x14ac:dyDescent="0.3">
      <c r="A38" s="69" t="s">
        <v>771</v>
      </c>
      <c r="B38" s="70" t="s">
        <v>772</v>
      </c>
      <c r="C38" s="71" t="s">
        <v>898</v>
      </c>
    </row>
    <row r="39" spans="1:3" ht="39.9" customHeight="1" x14ac:dyDescent="0.3">
      <c r="A39" s="69" t="s">
        <v>145</v>
      </c>
      <c r="B39" s="70" t="s">
        <v>146</v>
      </c>
      <c r="C39" s="71" t="s">
        <v>914</v>
      </c>
    </row>
    <row r="40" spans="1:3" ht="39.9" customHeight="1" x14ac:dyDescent="0.3">
      <c r="A40" s="69" t="s">
        <v>357</v>
      </c>
      <c r="B40" s="70" t="s">
        <v>358</v>
      </c>
      <c r="C40" s="71" t="s">
        <v>913</v>
      </c>
    </row>
    <row r="41" spans="1:3" ht="39.9" customHeight="1" x14ac:dyDescent="0.3">
      <c r="A41" s="69" t="s">
        <v>148</v>
      </c>
      <c r="B41" s="70" t="s">
        <v>149</v>
      </c>
      <c r="C41" s="71" t="s">
        <v>899</v>
      </c>
    </row>
    <row r="42" spans="1:3" ht="39.9" customHeight="1" x14ac:dyDescent="0.3">
      <c r="A42" s="69" t="s">
        <v>150</v>
      </c>
      <c r="B42" s="70" t="s">
        <v>151</v>
      </c>
      <c r="C42" s="71" t="s">
        <v>915</v>
      </c>
    </row>
    <row r="43" spans="1:3" ht="39.9" customHeight="1" x14ac:dyDescent="0.3">
      <c r="A43" s="69" t="s">
        <v>153</v>
      </c>
      <c r="B43" s="70" t="s">
        <v>154</v>
      </c>
      <c r="C43" s="71" t="s">
        <v>915</v>
      </c>
    </row>
    <row r="44" spans="1:3" ht="39.9" customHeight="1" x14ac:dyDescent="0.3">
      <c r="A44" s="69" t="s">
        <v>156</v>
      </c>
      <c r="B44" s="70" t="s">
        <v>157</v>
      </c>
      <c r="C44" s="71" t="s">
        <v>915</v>
      </c>
    </row>
    <row r="45" spans="1:3" ht="39.9" customHeight="1" x14ac:dyDescent="0.3">
      <c r="A45" s="69" t="s">
        <v>159</v>
      </c>
      <c r="B45" s="70" t="s">
        <v>160</v>
      </c>
      <c r="C45" s="71" t="s">
        <v>915</v>
      </c>
    </row>
    <row r="46" spans="1:3" ht="39.9" customHeight="1" x14ac:dyDescent="0.3">
      <c r="A46" s="69" t="s">
        <v>507</v>
      </c>
      <c r="B46" s="70" t="s">
        <v>508</v>
      </c>
      <c r="C46" s="71" t="s">
        <v>916</v>
      </c>
    </row>
    <row r="47" spans="1:3" ht="39.9" customHeight="1" x14ac:dyDescent="0.3">
      <c r="A47" s="95">
        <v>1871</v>
      </c>
      <c r="B47" s="96" t="s">
        <v>483</v>
      </c>
      <c r="C47" s="97" t="s">
        <v>1769</v>
      </c>
    </row>
    <row r="48" spans="1:3" ht="39.9" customHeight="1" x14ac:dyDescent="0.3">
      <c r="A48" s="95">
        <v>1871</v>
      </c>
      <c r="B48" s="96" t="s">
        <v>483</v>
      </c>
      <c r="C48" s="97" t="s">
        <v>1772</v>
      </c>
    </row>
    <row r="49" spans="1:3" ht="39.9" customHeight="1" x14ac:dyDescent="0.3">
      <c r="A49" s="95">
        <v>2493</v>
      </c>
      <c r="B49" s="96" t="s">
        <v>1448</v>
      </c>
      <c r="C49" s="97" t="s">
        <v>1772</v>
      </c>
    </row>
    <row r="50" spans="1:3" ht="39.9" customHeight="1" x14ac:dyDescent="0.3">
      <c r="A50" s="69" t="s">
        <v>162</v>
      </c>
      <c r="B50" s="70" t="s">
        <v>163</v>
      </c>
      <c r="C50" s="71" t="s">
        <v>917</v>
      </c>
    </row>
    <row r="51" spans="1:3" ht="39.9" customHeight="1" x14ac:dyDescent="0.3">
      <c r="A51" s="69" t="s">
        <v>165</v>
      </c>
      <c r="B51" s="70" t="s">
        <v>166</v>
      </c>
      <c r="C51" s="71" t="s">
        <v>917</v>
      </c>
    </row>
    <row r="52" spans="1:3" ht="39.9" customHeight="1" x14ac:dyDescent="0.3">
      <c r="A52" s="69" t="s">
        <v>167</v>
      </c>
      <c r="B52" s="70" t="s">
        <v>168</v>
      </c>
      <c r="C52" s="71" t="s">
        <v>917</v>
      </c>
    </row>
    <row r="53" spans="1:3" ht="39.9" customHeight="1" x14ac:dyDescent="0.3">
      <c r="A53" s="69" t="s">
        <v>169</v>
      </c>
      <c r="B53" s="70" t="s">
        <v>170</v>
      </c>
      <c r="C53" s="71" t="s">
        <v>917</v>
      </c>
    </row>
    <row r="54" spans="1:3" ht="39.9" customHeight="1" x14ac:dyDescent="0.3">
      <c r="A54" s="95">
        <v>1808</v>
      </c>
      <c r="B54" s="96" t="s">
        <v>1451</v>
      </c>
      <c r="C54" s="97" t="s">
        <v>1772</v>
      </c>
    </row>
    <row r="55" spans="1:3" ht="39.9" customHeight="1" x14ac:dyDescent="0.3">
      <c r="A55" s="69" t="s">
        <v>786</v>
      </c>
      <c r="B55" s="70" t="s">
        <v>787</v>
      </c>
      <c r="C55" s="71" t="s">
        <v>898</v>
      </c>
    </row>
    <row r="56" spans="1:3" ht="39.9" customHeight="1" x14ac:dyDescent="0.3">
      <c r="A56" s="69" t="s">
        <v>789</v>
      </c>
      <c r="B56" s="70" t="s">
        <v>790</v>
      </c>
      <c r="C56" s="71" t="s">
        <v>898</v>
      </c>
    </row>
    <row r="57" spans="1:3" ht="39.9" customHeight="1" x14ac:dyDescent="0.3">
      <c r="A57" s="69" t="s">
        <v>173</v>
      </c>
      <c r="B57" s="70" t="s">
        <v>174</v>
      </c>
      <c r="C57" s="71" t="s">
        <v>912</v>
      </c>
    </row>
    <row r="58" spans="1:3" ht="39.9" customHeight="1" x14ac:dyDescent="0.3">
      <c r="A58" s="69" t="s">
        <v>918</v>
      </c>
      <c r="B58" s="70" t="s">
        <v>919</v>
      </c>
      <c r="C58" s="71" t="s">
        <v>920</v>
      </c>
    </row>
    <row r="59" spans="1:3" ht="39.9" customHeight="1" x14ac:dyDescent="0.3">
      <c r="A59" s="69" t="s">
        <v>921</v>
      </c>
      <c r="B59" s="70" t="s">
        <v>922</v>
      </c>
      <c r="C59" s="71" t="s">
        <v>912</v>
      </c>
    </row>
    <row r="60" spans="1:3" ht="39.9" customHeight="1" x14ac:dyDescent="0.3">
      <c r="A60" s="69" t="s">
        <v>510</v>
      </c>
      <c r="B60" s="70" t="s">
        <v>511</v>
      </c>
      <c r="C60" s="71" t="s">
        <v>916</v>
      </c>
    </row>
    <row r="61" spans="1:3" ht="50.15" customHeight="1" x14ac:dyDescent="0.3">
      <c r="A61" s="69" t="s">
        <v>182</v>
      </c>
      <c r="B61" s="70" t="s">
        <v>183</v>
      </c>
      <c r="C61" s="71" t="s">
        <v>1766</v>
      </c>
    </row>
    <row r="62" spans="1:3" ht="39.9" customHeight="1" x14ac:dyDescent="0.3">
      <c r="A62" s="95">
        <v>112</v>
      </c>
      <c r="B62" s="96" t="s">
        <v>1773</v>
      </c>
      <c r="C62" s="97" t="s">
        <v>1772</v>
      </c>
    </row>
    <row r="63" spans="1:3" ht="39.9" customHeight="1" x14ac:dyDescent="0.3">
      <c r="A63" s="69" t="s">
        <v>563</v>
      </c>
      <c r="B63" s="70" t="s">
        <v>564</v>
      </c>
      <c r="C63" s="71" t="s">
        <v>908</v>
      </c>
    </row>
    <row r="64" spans="1:3" ht="39.9" customHeight="1" x14ac:dyDescent="0.3">
      <c r="A64" s="69" t="s">
        <v>188</v>
      </c>
      <c r="B64" s="70" t="s">
        <v>189</v>
      </c>
      <c r="C64" s="71" t="s">
        <v>899</v>
      </c>
    </row>
    <row r="65" spans="1:3" ht="39.9" customHeight="1" x14ac:dyDescent="0.3">
      <c r="A65" s="95">
        <v>2450</v>
      </c>
      <c r="B65" s="96" t="s">
        <v>1476</v>
      </c>
      <c r="C65" s="97" t="s">
        <v>1772</v>
      </c>
    </row>
    <row r="66" spans="1:3" ht="39.9" customHeight="1" x14ac:dyDescent="0.3">
      <c r="A66" s="95" t="s">
        <v>485</v>
      </c>
      <c r="B66" s="96" t="s">
        <v>486</v>
      </c>
      <c r="C66" s="97" t="s">
        <v>1769</v>
      </c>
    </row>
    <row r="67" spans="1:3" ht="39.9" customHeight="1" x14ac:dyDescent="0.3">
      <c r="A67" s="69" t="s">
        <v>202</v>
      </c>
      <c r="B67" s="70" t="s">
        <v>203</v>
      </c>
      <c r="C67" s="71" t="s">
        <v>912</v>
      </c>
    </row>
    <row r="68" spans="1:3" ht="50.15" customHeight="1" x14ac:dyDescent="0.3">
      <c r="A68" s="95">
        <v>1985</v>
      </c>
      <c r="B68" s="96" t="s">
        <v>392</v>
      </c>
      <c r="C68" s="97" t="s">
        <v>1769</v>
      </c>
    </row>
    <row r="69" spans="1:3" ht="39.9" customHeight="1" x14ac:dyDescent="0.3">
      <c r="A69" s="69" t="s">
        <v>924</v>
      </c>
      <c r="B69" s="70" t="s">
        <v>925</v>
      </c>
      <c r="C69" s="71" t="s">
        <v>1768</v>
      </c>
    </row>
    <row r="70" spans="1:3" ht="39.9" customHeight="1" x14ac:dyDescent="0.3">
      <c r="A70" s="69" t="s">
        <v>927</v>
      </c>
      <c r="B70" s="70" t="s">
        <v>928</v>
      </c>
      <c r="C70" s="71" t="s">
        <v>929</v>
      </c>
    </row>
    <row r="71" spans="1:3" ht="39.9" customHeight="1" x14ac:dyDescent="0.3">
      <c r="A71" s="95">
        <v>1875</v>
      </c>
      <c r="B71" s="96" t="s">
        <v>1770</v>
      </c>
      <c r="C71" s="97" t="s">
        <v>1769</v>
      </c>
    </row>
    <row r="72" spans="1:3" ht="39.9" customHeight="1" x14ac:dyDescent="0.3">
      <c r="A72" s="69" t="s">
        <v>679</v>
      </c>
      <c r="B72" s="70" t="s">
        <v>680</v>
      </c>
      <c r="C72" s="71" t="s">
        <v>898</v>
      </c>
    </row>
    <row r="73" spans="1:3" ht="39.9" customHeight="1" x14ac:dyDescent="0.3">
      <c r="A73" s="69" t="s">
        <v>930</v>
      </c>
      <c r="B73" s="70" t="s">
        <v>931</v>
      </c>
      <c r="C73" s="71" t="s">
        <v>1768</v>
      </c>
    </row>
    <row r="74" spans="1:3" ht="39.9" customHeight="1" x14ac:dyDescent="0.3">
      <c r="A74" s="69" t="s">
        <v>932</v>
      </c>
      <c r="B74" s="70" t="s">
        <v>933</v>
      </c>
      <c r="C74" s="71" t="s">
        <v>911</v>
      </c>
    </row>
    <row r="75" spans="1:3" ht="39.9" customHeight="1" x14ac:dyDescent="0.3">
      <c r="A75" s="69" t="s">
        <v>512</v>
      </c>
      <c r="B75" s="70" t="s">
        <v>513</v>
      </c>
      <c r="C75" s="71" t="s">
        <v>912</v>
      </c>
    </row>
    <row r="76" spans="1:3" ht="39.9" customHeight="1" x14ac:dyDescent="0.3">
      <c r="A76" s="69" t="s">
        <v>234</v>
      </c>
      <c r="B76" s="70" t="s">
        <v>235</v>
      </c>
      <c r="C76" s="71" t="s">
        <v>901</v>
      </c>
    </row>
    <row r="77" spans="1:3" ht="39.9" customHeight="1" x14ac:dyDescent="0.3">
      <c r="A77" s="69" t="s">
        <v>237</v>
      </c>
      <c r="B77" s="70" t="s">
        <v>238</v>
      </c>
      <c r="C77" s="71" t="s">
        <v>929</v>
      </c>
    </row>
    <row r="78" spans="1:3" ht="39.9" customHeight="1" x14ac:dyDescent="0.3">
      <c r="A78" s="69" t="s">
        <v>239</v>
      </c>
      <c r="B78" s="70" t="s">
        <v>240</v>
      </c>
      <c r="C78" s="71" t="s">
        <v>934</v>
      </c>
    </row>
    <row r="79" spans="1:3" ht="39.9" customHeight="1" x14ac:dyDescent="0.3">
      <c r="A79" s="69" t="s">
        <v>935</v>
      </c>
      <c r="B79" s="70" t="s">
        <v>936</v>
      </c>
      <c r="C79" s="71" t="s">
        <v>929</v>
      </c>
    </row>
    <row r="80" spans="1:3" ht="39.9" customHeight="1" x14ac:dyDescent="0.3">
      <c r="A80" s="69" t="s">
        <v>250</v>
      </c>
      <c r="B80" s="70" t="s">
        <v>251</v>
      </c>
      <c r="C80" s="71" t="s">
        <v>899</v>
      </c>
    </row>
    <row r="81" spans="1:3" ht="39.9" customHeight="1" x14ac:dyDescent="0.3">
      <c r="A81" s="69" t="s">
        <v>937</v>
      </c>
      <c r="B81" s="70" t="s">
        <v>938</v>
      </c>
      <c r="C81" s="71" t="s">
        <v>1768</v>
      </c>
    </row>
    <row r="82" spans="1:3" x14ac:dyDescent="0.3">
      <c r="A82" s="69" t="s">
        <v>252</v>
      </c>
      <c r="B82" s="70" t="s">
        <v>253</v>
      </c>
      <c r="C82" s="71" t="s">
        <v>908</v>
      </c>
    </row>
    <row r="83" spans="1:3" ht="28.8" x14ac:dyDescent="0.3">
      <c r="A83" s="69" t="s">
        <v>494</v>
      </c>
      <c r="B83" s="70" t="s">
        <v>495</v>
      </c>
      <c r="C83" s="71" t="s">
        <v>901</v>
      </c>
    </row>
    <row r="84" spans="1:3" x14ac:dyDescent="0.3">
      <c r="A84" s="69" t="s">
        <v>939</v>
      </c>
      <c r="B84" s="70" t="s">
        <v>940</v>
      </c>
      <c r="C84" s="71" t="s">
        <v>911</v>
      </c>
    </row>
    <row r="85" spans="1:3" ht="43.2" x14ac:dyDescent="0.3">
      <c r="A85" s="69" t="s">
        <v>692</v>
      </c>
      <c r="B85" s="70" t="s">
        <v>693</v>
      </c>
      <c r="C85" s="71" t="s">
        <v>941</v>
      </c>
    </row>
    <row r="86" spans="1:3" ht="28.8" x14ac:dyDescent="0.3">
      <c r="A86" s="69" t="s">
        <v>257</v>
      </c>
      <c r="B86" s="70" t="s">
        <v>258</v>
      </c>
      <c r="C86" s="71" t="s">
        <v>912</v>
      </c>
    </row>
    <row r="87" spans="1:3" ht="28.8" x14ac:dyDescent="0.3">
      <c r="A87" s="69" t="s">
        <v>695</v>
      </c>
      <c r="B87" s="70" t="s">
        <v>696</v>
      </c>
      <c r="C87" s="71" t="s">
        <v>898</v>
      </c>
    </row>
    <row r="88" spans="1:3" x14ac:dyDescent="0.3">
      <c r="A88" s="69" t="s">
        <v>942</v>
      </c>
      <c r="B88" s="70" t="s">
        <v>943</v>
      </c>
      <c r="C88" s="71" t="s">
        <v>929</v>
      </c>
    </row>
    <row r="89" spans="1:3" ht="28.8" x14ac:dyDescent="0.3">
      <c r="A89" s="69" t="s">
        <v>266</v>
      </c>
      <c r="B89" s="70" t="s">
        <v>267</v>
      </c>
      <c r="C89" s="71" t="s">
        <v>912</v>
      </c>
    </row>
    <row r="90" spans="1:3" ht="28.8" x14ac:dyDescent="0.3">
      <c r="A90" s="69" t="s">
        <v>944</v>
      </c>
      <c r="B90" s="70" t="s">
        <v>945</v>
      </c>
      <c r="C90" s="71" t="s">
        <v>929</v>
      </c>
    </row>
    <row r="91" spans="1:3" ht="28.8" x14ac:dyDescent="0.3">
      <c r="A91" s="69" t="s">
        <v>515</v>
      </c>
      <c r="B91" s="70" t="s">
        <v>516</v>
      </c>
      <c r="C91" s="71" t="s">
        <v>912</v>
      </c>
    </row>
    <row r="92" spans="1:3" x14ac:dyDescent="0.3">
      <c r="A92" s="69" t="s">
        <v>517</v>
      </c>
      <c r="B92" s="70" t="s">
        <v>518</v>
      </c>
      <c r="C92" s="71" t="s">
        <v>916</v>
      </c>
    </row>
    <row r="93" spans="1:3" ht="28.8" x14ac:dyDescent="0.3">
      <c r="A93" s="69" t="s">
        <v>519</v>
      </c>
      <c r="B93" s="70" t="s">
        <v>520</v>
      </c>
      <c r="C93" s="71" t="s">
        <v>916</v>
      </c>
    </row>
    <row r="94" spans="1:3" x14ac:dyDescent="0.3">
      <c r="A94" s="69" t="s">
        <v>271</v>
      </c>
      <c r="B94" s="70" t="s">
        <v>272</v>
      </c>
      <c r="C94" s="71" t="s">
        <v>913</v>
      </c>
    </row>
    <row r="95" spans="1:3" ht="28.8" x14ac:dyDescent="0.3">
      <c r="A95" s="69" t="s">
        <v>273</v>
      </c>
      <c r="B95" s="70" t="s">
        <v>274</v>
      </c>
      <c r="C95" s="71" t="s">
        <v>1765</v>
      </c>
    </row>
    <row r="96" spans="1:3" ht="28.8" x14ac:dyDescent="0.3">
      <c r="A96" s="69" t="s">
        <v>276</v>
      </c>
      <c r="B96" s="70" t="s">
        <v>277</v>
      </c>
      <c r="C96" s="71" t="s">
        <v>1765</v>
      </c>
    </row>
    <row r="97" spans="1:3" ht="28.8" x14ac:dyDescent="0.3">
      <c r="A97" s="69" t="s">
        <v>278</v>
      </c>
      <c r="B97" s="70" t="s">
        <v>279</v>
      </c>
      <c r="C97" s="71" t="s">
        <v>1765</v>
      </c>
    </row>
    <row r="98" spans="1:3" ht="28.8" x14ac:dyDescent="0.3">
      <c r="A98" s="69" t="s">
        <v>280</v>
      </c>
      <c r="B98" s="70" t="s">
        <v>281</v>
      </c>
      <c r="C98" s="71" t="s">
        <v>1765</v>
      </c>
    </row>
  </sheetData>
  <sheetProtection algorithmName="SHA-512" hashValue="r74CDxGmwgyHNOtpcKcSQI8yx/rv49d+TzUYcC4zTordy9MTYxQxu+OeuxblSB82Ccr0EX4u+ugW6pM8Skigow==" saltValue="HxB8SSkfGL+0i5F+pPR5Mg==" spinCount="100000" sheet="1" objects="1" scenarios="1"/>
  <mergeCells count="3">
    <mergeCell ref="A2:C2"/>
    <mergeCell ref="A3:B3"/>
    <mergeCell ref="E6:K14"/>
  </mergeCells>
  <hyperlinks>
    <hyperlink ref="A2:C2" location="Home!A1" display="Click Here to Return to the Home Page" xr:uid="{00000000-0004-0000-0B00-000000000000}"/>
  </hyperlinks>
  <pageMargins left="0.25" right="0.25" top="0.75" bottom="0.75" header="0.3" footer="0.3"/>
  <pageSetup scale="8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rgb="FF00B050"/>
  </sheetPr>
  <dimension ref="A1:AC73"/>
  <sheetViews>
    <sheetView showGridLines="0" topLeftCell="G1" workbookViewId="0">
      <selection activeCell="I20" sqref="H20:I21"/>
    </sheetView>
  </sheetViews>
  <sheetFormatPr defaultRowHeight="14.4" x14ac:dyDescent="0.3"/>
  <cols>
    <col min="1" max="1" width="8" customWidth="1"/>
    <col min="2" max="2" width="64.3984375" bestFit="1" customWidth="1"/>
    <col min="3" max="11" width="10.3984375" style="1" bestFit="1" customWidth="1"/>
    <col min="12" max="23" width="11.3984375" style="1" bestFit="1" customWidth="1"/>
    <col min="24" max="29" width="11.3984375" bestFit="1" customWidth="1"/>
  </cols>
  <sheetData>
    <row r="1" spans="1:29" x14ac:dyDescent="0.3">
      <c r="A1" t="s">
        <v>947</v>
      </c>
      <c r="B1" t="s">
        <v>948</v>
      </c>
      <c r="C1" s="1" t="s">
        <v>949</v>
      </c>
      <c r="D1" s="1" t="s">
        <v>950</v>
      </c>
      <c r="E1" s="1" t="s">
        <v>951</v>
      </c>
      <c r="F1" s="1" t="s">
        <v>952</v>
      </c>
      <c r="G1" s="1" t="s">
        <v>953</v>
      </c>
      <c r="H1" s="1" t="s">
        <v>954</v>
      </c>
      <c r="I1" s="1" t="s">
        <v>955</v>
      </c>
      <c r="J1" s="1" t="s">
        <v>956</v>
      </c>
      <c r="K1" s="1" t="s">
        <v>957</v>
      </c>
      <c r="L1" s="1" t="s">
        <v>958</v>
      </c>
      <c r="M1" s="1" t="s">
        <v>959</v>
      </c>
      <c r="N1" s="1" t="s">
        <v>960</v>
      </c>
      <c r="O1" s="1" t="s">
        <v>961</v>
      </c>
      <c r="P1" s="1" t="s">
        <v>962</v>
      </c>
      <c r="Q1" s="1" t="s">
        <v>963</v>
      </c>
      <c r="R1" s="1" t="s">
        <v>964</v>
      </c>
      <c r="S1" s="1" t="s">
        <v>965</v>
      </c>
      <c r="T1" s="1" t="s">
        <v>966</v>
      </c>
      <c r="U1" s="1" t="s">
        <v>967</v>
      </c>
      <c r="V1" s="1" t="s">
        <v>968</v>
      </c>
      <c r="W1" s="1" t="s">
        <v>969</v>
      </c>
      <c r="X1" s="1" t="s">
        <v>970</v>
      </c>
      <c r="Y1" s="1" t="s">
        <v>971</v>
      </c>
      <c r="Z1" s="1" t="s">
        <v>972</v>
      </c>
      <c r="AA1" s="1" t="s">
        <v>973</v>
      </c>
      <c r="AB1" s="1" t="s">
        <v>974</v>
      </c>
      <c r="AC1" s="1" t="s">
        <v>975</v>
      </c>
    </row>
    <row r="2" spans="1:29" x14ac:dyDescent="0.3">
      <c r="A2" t="s">
        <v>976</v>
      </c>
      <c r="B2" t="s">
        <v>977</v>
      </c>
      <c r="C2" s="77" t="s">
        <v>52</v>
      </c>
      <c r="D2" s="77" t="s">
        <v>55</v>
      </c>
      <c r="E2" s="77" t="s">
        <v>692</v>
      </c>
      <c r="F2" s="77" t="s">
        <v>96</v>
      </c>
      <c r="G2" s="77" t="s">
        <v>326</v>
      </c>
      <c r="H2" s="77" t="s">
        <v>629</v>
      </c>
      <c r="I2" s="77" t="s">
        <v>93</v>
      </c>
      <c r="J2" s="77" t="s">
        <v>471</v>
      </c>
      <c r="K2" s="77" t="s">
        <v>978</v>
      </c>
      <c r="L2" s="77" t="s">
        <v>978</v>
      </c>
      <c r="M2" s="77" t="s">
        <v>978</v>
      </c>
      <c r="N2" s="77" t="s">
        <v>978</v>
      </c>
      <c r="O2" s="77" t="s">
        <v>978</v>
      </c>
      <c r="P2" s="77" t="s">
        <v>978</v>
      </c>
      <c r="Q2" s="77" t="s">
        <v>978</v>
      </c>
      <c r="R2" s="77" t="s">
        <v>978</v>
      </c>
      <c r="S2" s="77" t="s">
        <v>978</v>
      </c>
      <c r="T2" s="77" t="s">
        <v>978</v>
      </c>
      <c r="U2" s="77" t="s">
        <v>978</v>
      </c>
      <c r="V2" s="77" t="s">
        <v>978</v>
      </c>
      <c r="W2" s="77" t="s">
        <v>978</v>
      </c>
      <c r="X2" s="77" t="s">
        <v>978</v>
      </c>
      <c r="Y2" s="77" t="s">
        <v>978</v>
      </c>
      <c r="Z2" s="77" t="s">
        <v>978</v>
      </c>
      <c r="AA2" s="77" t="s">
        <v>978</v>
      </c>
      <c r="AB2" s="77" t="s">
        <v>978</v>
      </c>
      <c r="AC2" s="77" t="s">
        <v>978</v>
      </c>
    </row>
    <row r="3" spans="1:29" x14ac:dyDescent="0.3">
      <c r="A3" t="s">
        <v>979</v>
      </c>
      <c r="B3" t="s">
        <v>980</v>
      </c>
      <c r="C3" s="77" t="s">
        <v>96</v>
      </c>
      <c r="D3" s="77" t="s">
        <v>93</v>
      </c>
      <c r="E3" s="77" t="s">
        <v>52</v>
      </c>
      <c r="F3" s="77" t="s">
        <v>478</v>
      </c>
      <c r="G3" s="77" t="s">
        <v>326</v>
      </c>
      <c r="H3" s="77" t="s">
        <v>631</v>
      </c>
      <c r="I3" s="77" t="s">
        <v>234</v>
      </c>
      <c r="J3" s="77" t="s">
        <v>494</v>
      </c>
      <c r="K3" s="77" t="s">
        <v>692</v>
      </c>
      <c r="L3" s="77" t="s">
        <v>471</v>
      </c>
      <c r="M3" s="77" t="s">
        <v>978</v>
      </c>
      <c r="N3" s="77" t="s">
        <v>978</v>
      </c>
      <c r="O3" s="77" t="s">
        <v>978</v>
      </c>
      <c r="P3" s="77" t="s">
        <v>978</v>
      </c>
      <c r="Q3" s="77" t="s">
        <v>978</v>
      </c>
      <c r="R3" s="77" t="s">
        <v>978</v>
      </c>
      <c r="S3" s="77" t="s">
        <v>978</v>
      </c>
      <c r="T3" s="77" t="s">
        <v>978</v>
      </c>
      <c r="U3" s="77" t="s">
        <v>978</v>
      </c>
      <c r="V3" s="77" t="s">
        <v>978</v>
      </c>
      <c r="W3" s="77" t="s">
        <v>978</v>
      </c>
      <c r="X3" s="77" t="s">
        <v>978</v>
      </c>
      <c r="Y3" s="77" t="s">
        <v>978</v>
      </c>
      <c r="Z3" s="77" t="s">
        <v>978</v>
      </c>
      <c r="AA3" s="77" t="s">
        <v>978</v>
      </c>
      <c r="AB3" s="77" t="s">
        <v>978</v>
      </c>
      <c r="AC3" s="77" t="s">
        <v>978</v>
      </c>
    </row>
    <row r="4" spans="1:29" x14ac:dyDescent="0.3">
      <c r="A4" t="s">
        <v>981</v>
      </c>
      <c r="B4" t="s">
        <v>982</v>
      </c>
      <c r="C4" s="77" t="s">
        <v>715</v>
      </c>
      <c r="D4" s="77" t="s">
        <v>718</v>
      </c>
      <c r="E4" s="77" t="s">
        <v>721</v>
      </c>
      <c r="F4" s="77" t="s">
        <v>724</v>
      </c>
      <c r="G4" s="77" t="s">
        <v>471</v>
      </c>
      <c r="H4" s="77" t="s">
        <v>978</v>
      </c>
      <c r="I4" s="77" t="s">
        <v>978</v>
      </c>
      <c r="J4" s="77" t="s">
        <v>978</v>
      </c>
      <c r="K4" s="77" t="s">
        <v>978</v>
      </c>
      <c r="L4" s="77" t="s">
        <v>978</v>
      </c>
      <c r="M4" s="77" t="s">
        <v>978</v>
      </c>
      <c r="N4" s="77" t="s">
        <v>978</v>
      </c>
      <c r="O4" s="77" t="s">
        <v>978</v>
      </c>
      <c r="P4" s="77" t="s">
        <v>978</v>
      </c>
      <c r="Q4" s="77" t="s">
        <v>978</v>
      </c>
      <c r="R4" s="77" t="s">
        <v>978</v>
      </c>
      <c r="S4" s="77" t="s">
        <v>978</v>
      </c>
      <c r="T4" s="77" t="s">
        <v>978</v>
      </c>
      <c r="U4" s="77" t="s">
        <v>978</v>
      </c>
      <c r="V4" s="77" t="s">
        <v>978</v>
      </c>
      <c r="W4" s="77" t="s">
        <v>978</v>
      </c>
      <c r="X4" s="77" t="s">
        <v>978</v>
      </c>
      <c r="Y4" s="77" t="s">
        <v>978</v>
      </c>
      <c r="Z4" s="77" t="s">
        <v>978</v>
      </c>
      <c r="AA4" s="77" t="s">
        <v>978</v>
      </c>
      <c r="AB4" s="77" t="s">
        <v>978</v>
      </c>
      <c r="AC4" s="77" t="s">
        <v>978</v>
      </c>
    </row>
    <row r="5" spans="1:29" x14ac:dyDescent="0.3">
      <c r="A5" t="s">
        <v>983</v>
      </c>
      <c r="B5" t="s">
        <v>984</v>
      </c>
      <c r="C5" s="77" t="s">
        <v>985</v>
      </c>
      <c r="D5" s="77" t="s">
        <v>986</v>
      </c>
      <c r="E5" s="77" t="s">
        <v>987</v>
      </c>
      <c r="F5" s="77" t="s">
        <v>988</v>
      </c>
      <c r="G5" s="77" t="s">
        <v>471</v>
      </c>
      <c r="H5" s="77" t="s">
        <v>978</v>
      </c>
      <c r="I5" s="77" t="s">
        <v>978</v>
      </c>
      <c r="J5" s="77" t="s">
        <v>978</v>
      </c>
      <c r="K5" s="77" t="s">
        <v>978</v>
      </c>
      <c r="L5" s="77" t="s">
        <v>978</v>
      </c>
      <c r="M5" s="77" t="s">
        <v>978</v>
      </c>
      <c r="N5" s="77" t="s">
        <v>978</v>
      </c>
      <c r="O5" s="77" t="s">
        <v>978</v>
      </c>
      <c r="P5" s="77" t="s">
        <v>978</v>
      </c>
      <c r="Q5" s="77" t="s">
        <v>978</v>
      </c>
      <c r="R5" s="77" t="s">
        <v>978</v>
      </c>
      <c r="S5" s="77" t="s">
        <v>978</v>
      </c>
      <c r="T5" s="77" t="s">
        <v>978</v>
      </c>
      <c r="U5" s="77" t="s">
        <v>978</v>
      </c>
      <c r="V5" s="77" t="s">
        <v>978</v>
      </c>
      <c r="W5" s="77" t="s">
        <v>978</v>
      </c>
      <c r="X5" s="77" t="s">
        <v>978</v>
      </c>
      <c r="Y5" s="77" t="s">
        <v>978</v>
      </c>
      <c r="Z5" s="77" t="s">
        <v>978</v>
      </c>
      <c r="AA5" s="77" t="s">
        <v>978</v>
      </c>
      <c r="AB5" s="77" t="s">
        <v>978</v>
      </c>
      <c r="AC5" s="77" t="s">
        <v>978</v>
      </c>
    </row>
    <row r="6" spans="1:29" x14ac:dyDescent="0.3">
      <c r="A6" t="s">
        <v>989</v>
      </c>
      <c r="B6" t="s">
        <v>990</v>
      </c>
      <c r="C6" s="77" t="s">
        <v>991</v>
      </c>
      <c r="D6" s="77" t="s">
        <v>992</v>
      </c>
      <c r="E6" s="77" t="s">
        <v>993</v>
      </c>
      <c r="F6" s="77" t="s">
        <v>994</v>
      </c>
      <c r="G6" s="77" t="s">
        <v>995</v>
      </c>
      <c r="H6" s="77" t="s">
        <v>471</v>
      </c>
      <c r="I6" s="77" t="s">
        <v>978</v>
      </c>
      <c r="J6" s="77" t="s">
        <v>978</v>
      </c>
      <c r="K6" s="77" t="s">
        <v>978</v>
      </c>
      <c r="L6" s="77" t="s">
        <v>978</v>
      </c>
      <c r="M6" s="77" t="s">
        <v>978</v>
      </c>
      <c r="N6" s="77" t="s">
        <v>978</v>
      </c>
      <c r="O6" s="77" t="s">
        <v>978</v>
      </c>
      <c r="P6" s="77" t="s">
        <v>978</v>
      </c>
      <c r="Q6" s="77" t="s">
        <v>978</v>
      </c>
      <c r="R6" s="77" t="s">
        <v>978</v>
      </c>
      <c r="S6" s="77" t="s">
        <v>978</v>
      </c>
      <c r="T6" s="77" t="s">
        <v>978</v>
      </c>
      <c r="U6" s="77" t="s">
        <v>978</v>
      </c>
      <c r="V6" s="77" t="s">
        <v>978</v>
      </c>
      <c r="W6" s="77" t="s">
        <v>978</v>
      </c>
      <c r="X6" s="77" t="s">
        <v>978</v>
      </c>
      <c r="Y6" s="77" t="s">
        <v>978</v>
      </c>
      <c r="Z6" s="77" t="s">
        <v>978</v>
      </c>
      <c r="AA6" s="77" t="s">
        <v>978</v>
      </c>
      <c r="AB6" s="77" t="s">
        <v>978</v>
      </c>
      <c r="AC6" s="77" t="s">
        <v>978</v>
      </c>
    </row>
    <row r="7" spans="1:29" x14ac:dyDescent="0.3">
      <c r="A7" t="s">
        <v>996</v>
      </c>
      <c r="B7" t="s">
        <v>997</v>
      </c>
      <c r="C7" s="77" t="s">
        <v>217</v>
      </c>
      <c r="D7" s="77" t="s">
        <v>269</v>
      </c>
      <c r="E7" s="77" t="s">
        <v>66</v>
      </c>
      <c r="F7" s="77" t="s">
        <v>998</v>
      </c>
      <c r="G7" s="77" t="s">
        <v>208</v>
      </c>
      <c r="H7" s="77" t="s">
        <v>60</v>
      </c>
      <c r="I7" s="77" t="s">
        <v>999</v>
      </c>
      <c r="J7" s="77" t="s">
        <v>184</v>
      </c>
      <c r="K7" s="77" t="s">
        <v>1000</v>
      </c>
      <c r="L7" s="77" t="s">
        <v>826</v>
      </c>
      <c r="M7" s="77" t="s">
        <v>1001</v>
      </c>
      <c r="N7" s="77" t="s">
        <v>732</v>
      </c>
      <c r="O7" s="77" t="s">
        <v>1002</v>
      </c>
      <c r="P7" s="77" t="s">
        <v>1003</v>
      </c>
      <c r="Q7" s="77" t="s">
        <v>1004</v>
      </c>
      <c r="R7" s="77" t="s">
        <v>1005</v>
      </c>
      <c r="S7" s="77" t="s">
        <v>1006</v>
      </c>
      <c r="T7" s="77" t="s">
        <v>1007</v>
      </c>
      <c r="U7" s="77" t="s">
        <v>471</v>
      </c>
      <c r="V7" s="77" t="s">
        <v>978</v>
      </c>
      <c r="W7" s="77" t="s">
        <v>978</v>
      </c>
      <c r="X7" s="77" t="s">
        <v>978</v>
      </c>
      <c r="Y7" s="77" t="s">
        <v>978</v>
      </c>
      <c r="Z7" s="77" t="s">
        <v>978</v>
      </c>
      <c r="AA7" s="77" t="s">
        <v>978</v>
      </c>
      <c r="AB7" s="77" t="s">
        <v>978</v>
      </c>
      <c r="AC7" s="77" t="s">
        <v>978</v>
      </c>
    </row>
    <row r="8" spans="1:29" x14ac:dyDescent="0.3">
      <c r="A8" t="s">
        <v>1008</v>
      </c>
      <c r="B8" t="s">
        <v>1009</v>
      </c>
      <c r="C8" s="77" t="s">
        <v>182</v>
      </c>
      <c r="D8" s="77" t="s">
        <v>63</v>
      </c>
      <c r="E8" s="77" t="s">
        <v>544</v>
      </c>
      <c r="F8" s="77" t="s">
        <v>1010</v>
      </c>
      <c r="G8" s="77" t="s">
        <v>557</v>
      </c>
      <c r="H8" s="77" t="s">
        <v>662</v>
      </c>
      <c r="I8" s="77" t="s">
        <v>689</v>
      </c>
      <c r="J8" s="77" t="s">
        <v>686</v>
      </c>
      <c r="K8" s="77" t="s">
        <v>1011</v>
      </c>
      <c r="L8" s="77" t="s">
        <v>1012</v>
      </c>
      <c r="M8" s="77" t="s">
        <v>1013</v>
      </c>
      <c r="N8" s="77" t="s">
        <v>541</v>
      </c>
      <c r="O8" s="77" t="s">
        <v>1014</v>
      </c>
      <c r="P8" s="77" t="s">
        <v>538</v>
      </c>
      <c r="Q8" s="77" t="s">
        <v>547</v>
      </c>
      <c r="R8" s="77" t="s">
        <v>1015</v>
      </c>
      <c r="S8" s="77" t="s">
        <v>586</v>
      </c>
      <c r="T8" s="77" t="s">
        <v>471</v>
      </c>
      <c r="U8" s="77" t="s">
        <v>1016</v>
      </c>
      <c r="V8" s="77" t="s">
        <v>1017</v>
      </c>
      <c r="W8" s="77" t="s">
        <v>1018</v>
      </c>
      <c r="X8" s="77" t="s">
        <v>427</v>
      </c>
      <c r="Y8" s="77" t="s">
        <v>1019</v>
      </c>
      <c r="Z8" s="77" t="s">
        <v>1020</v>
      </c>
      <c r="AA8" s="77" t="s">
        <v>1021</v>
      </c>
      <c r="AB8" s="77" t="s">
        <v>424</v>
      </c>
      <c r="AC8" s="77" t="s">
        <v>1022</v>
      </c>
    </row>
    <row r="9" spans="1:29" x14ac:dyDescent="0.3">
      <c r="A9" t="s">
        <v>1023</v>
      </c>
      <c r="B9" t="s">
        <v>1024</v>
      </c>
      <c r="C9" s="77" t="s">
        <v>217</v>
      </c>
      <c r="D9" s="77" t="s">
        <v>1000</v>
      </c>
      <c r="E9" s="77" t="s">
        <v>66</v>
      </c>
      <c r="F9" s="77" t="s">
        <v>1025</v>
      </c>
      <c r="G9" s="77" t="s">
        <v>1026</v>
      </c>
      <c r="H9" s="77" t="s">
        <v>1003</v>
      </c>
      <c r="I9" s="77" t="s">
        <v>1006</v>
      </c>
      <c r="J9" s="77" t="s">
        <v>471</v>
      </c>
      <c r="K9" s="77" t="s">
        <v>1027</v>
      </c>
      <c r="L9" s="77" t="s">
        <v>978</v>
      </c>
      <c r="M9" s="77" t="s">
        <v>978</v>
      </c>
      <c r="N9" s="77" t="s">
        <v>978</v>
      </c>
      <c r="O9" s="77" t="s">
        <v>978</v>
      </c>
      <c r="P9" s="77" t="s">
        <v>978</v>
      </c>
      <c r="Q9" s="77" t="s">
        <v>978</v>
      </c>
      <c r="R9" s="77" t="s">
        <v>978</v>
      </c>
      <c r="S9" s="77" t="s">
        <v>978</v>
      </c>
      <c r="T9" s="77" t="s">
        <v>978</v>
      </c>
      <c r="U9" s="77" t="s">
        <v>978</v>
      </c>
      <c r="V9" s="77" t="s">
        <v>978</v>
      </c>
      <c r="W9" s="77" t="s">
        <v>978</v>
      </c>
      <c r="X9" s="77" t="s">
        <v>978</v>
      </c>
      <c r="Y9" s="77" t="s">
        <v>978</v>
      </c>
      <c r="Z9" s="77" t="s">
        <v>978</v>
      </c>
      <c r="AA9" s="77" t="s">
        <v>978</v>
      </c>
      <c r="AB9" s="77" t="s">
        <v>978</v>
      </c>
      <c r="AC9" s="77" t="s">
        <v>978</v>
      </c>
    </row>
    <row r="10" spans="1:29" x14ac:dyDescent="0.3">
      <c r="A10" t="s">
        <v>1028</v>
      </c>
      <c r="B10" t="s">
        <v>1029</v>
      </c>
      <c r="C10" s="77" t="s">
        <v>217</v>
      </c>
      <c r="D10" s="77" t="s">
        <v>999</v>
      </c>
      <c r="E10" s="77" t="s">
        <v>66</v>
      </c>
      <c r="F10" s="77" t="s">
        <v>1030</v>
      </c>
      <c r="G10" s="77" t="s">
        <v>132</v>
      </c>
      <c r="H10" s="77" t="s">
        <v>74</v>
      </c>
      <c r="I10" s="77" t="s">
        <v>1004</v>
      </c>
      <c r="J10" s="77" t="s">
        <v>1031</v>
      </c>
      <c r="K10" s="77" t="s">
        <v>1003</v>
      </c>
      <c r="L10" s="77" t="s">
        <v>1006</v>
      </c>
      <c r="M10" s="77" t="s">
        <v>471</v>
      </c>
      <c r="N10" s="77" t="s">
        <v>1027</v>
      </c>
      <c r="O10" s="77" t="s">
        <v>978</v>
      </c>
      <c r="P10" s="77" t="s">
        <v>978</v>
      </c>
      <c r="Q10" s="77" t="s">
        <v>978</v>
      </c>
      <c r="R10" s="77" t="s">
        <v>978</v>
      </c>
      <c r="S10" s="77" t="s">
        <v>978</v>
      </c>
      <c r="T10" s="77" t="s">
        <v>978</v>
      </c>
      <c r="U10" s="77" t="s">
        <v>978</v>
      </c>
      <c r="V10" s="77" t="s">
        <v>978</v>
      </c>
      <c r="W10" s="77" t="s">
        <v>978</v>
      </c>
      <c r="X10" s="77" t="s">
        <v>978</v>
      </c>
      <c r="Y10" s="77" t="s">
        <v>978</v>
      </c>
      <c r="Z10" s="77" t="s">
        <v>978</v>
      </c>
      <c r="AA10" s="77" t="s">
        <v>978</v>
      </c>
      <c r="AB10" s="77" t="s">
        <v>978</v>
      </c>
      <c r="AC10" s="77" t="s">
        <v>978</v>
      </c>
    </row>
    <row r="11" spans="1:29" x14ac:dyDescent="0.3">
      <c r="A11" t="s">
        <v>1032</v>
      </c>
      <c r="B11" t="s">
        <v>1033</v>
      </c>
      <c r="C11" s="77" t="s">
        <v>79</v>
      </c>
      <c r="D11" s="77" t="s">
        <v>81</v>
      </c>
      <c r="E11" s="77" t="s">
        <v>83</v>
      </c>
      <c r="F11" s="77" t="s">
        <v>86</v>
      </c>
      <c r="G11" s="77" t="s">
        <v>298</v>
      </c>
      <c r="H11" s="77" t="s">
        <v>592</v>
      </c>
      <c r="I11" s="77" t="s">
        <v>301</v>
      </c>
      <c r="J11" s="77" t="s">
        <v>303</v>
      </c>
      <c r="K11" s="77" t="s">
        <v>471</v>
      </c>
      <c r="L11" s="77" t="s">
        <v>978</v>
      </c>
      <c r="M11" s="77" t="s">
        <v>978</v>
      </c>
      <c r="N11" s="77" t="s">
        <v>978</v>
      </c>
      <c r="O11" s="77" t="s">
        <v>978</v>
      </c>
      <c r="P11" s="77" t="s">
        <v>978</v>
      </c>
      <c r="Q11" s="77" t="s">
        <v>978</v>
      </c>
      <c r="R11" s="77" t="s">
        <v>978</v>
      </c>
      <c r="S11" s="77" t="s">
        <v>978</v>
      </c>
      <c r="T11" s="77" t="s">
        <v>978</v>
      </c>
      <c r="U11" s="77" t="s">
        <v>978</v>
      </c>
      <c r="V11" s="77" t="s">
        <v>978</v>
      </c>
      <c r="W11" s="77" t="s">
        <v>978</v>
      </c>
      <c r="X11" s="77" t="s">
        <v>978</v>
      </c>
      <c r="Y11" s="77" t="s">
        <v>978</v>
      </c>
      <c r="Z11" s="77" t="s">
        <v>978</v>
      </c>
      <c r="AA11" s="77" t="s">
        <v>978</v>
      </c>
      <c r="AB11" s="77" t="s">
        <v>978</v>
      </c>
      <c r="AC11" s="77" t="s">
        <v>978</v>
      </c>
    </row>
    <row r="12" spans="1:29" x14ac:dyDescent="0.3">
      <c r="A12" t="s">
        <v>1034</v>
      </c>
      <c r="B12" t="s">
        <v>1035</v>
      </c>
      <c r="C12" s="77" t="s">
        <v>260</v>
      </c>
      <c r="D12" s="77" t="s">
        <v>623</v>
      </c>
      <c r="E12" s="77" t="s">
        <v>625</v>
      </c>
      <c r="F12" s="77" t="s">
        <v>620</v>
      </c>
      <c r="G12" s="77" t="s">
        <v>1036</v>
      </c>
      <c r="H12" s="77" t="s">
        <v>1037</v>
      </c>
      <c r="I12" s="77" t="s">
        <v>1038</v>
      </c>
      <c r="J12" s="77" t="s">
        <v>210</v>
      </c>
      <c r="K12" s="77" t="s">
        <v>1039</v>
      </c>
      <c r="L12" s="77" t="s">
        <v>471</v>
      </c>
      <c r="M12" s="77" t="s">
        <v>978</v>
      </c>
      <c r="N12" s="77" t="s">
        <v>978</v>
      </c>
      <c r="O12" s="77" t="s">
        <v>978</v>
      </c>
      <c r="P12" s="77" t="s">
        <v>978</v>
      </c>
      <c r="Q12" s="77" t="s">
        <v>978</v>
      </c>
      <c r="R12" s="77" t="s">
        <v>978</v>
      </c>
      <c r="S12" s="77" t="s">
        <v>978</v>
      </c>
      <c r="T12" s="77" t="s">
        <v>978</v>
      </c>
      <c r="U12" s="77" t="s">
        <v>978</v>
      </c>
      <c r="V12" s="77" t="s">
        <v>978</v>
      </c>
      <c r="W12" s="77" t="s">
        <v>978</v>
      </c>
      <c r="X12" s="77" t="s">
        <v>978</v>
      </c>
      <c r="Y12" s="77" t="s">
        <v>978</v>
      </c>
      <c r="Z12" s="77" t="s">
        <v>978</v>
      </c>
      <c r="AA12" s="77" t="s">
        <v>978</v>
      </c>
      <c r="AB12" s="77" t="s">
        <v>978</v>
      </c>
      <c r="AC12" s="77" t="s">
        <v>978</v>
      </c>
    </row>
    <row r="13" spans="1:29" x14ac:dyDescent="0.3">
      <c r="A13" t="s">
        <v>1040</v>
      </c>
      <c r="B13" t="s">
        <v>1041</v>
      </c>
      <c r="C13" s="77" t="s">
        <v>991</v>
      </c>
      <c r="D13" s="77" t="s">
        <v>1042</v>
      </c>
      <c r="E13" s="77" t="s">
        <v>1043</v>
      </c>
      <c r="F13" s="77" t="s">
        <v>1044</v>
      </c>
      <c r="G13" s="77" t="s">
        <v>1045</v>
      </c>
      <c r="H13" s="77" t="s">
        <v>1046</v>
      </c>
      <c r="I13" s="77" t="s">
        <v>1047</v>
      </c>
      <c r="J13" s="77" t="s">
        <v>1048</v>
      </c>
      <c r="K13" s="77" t="s">
        <v>1049</v>
      </c>
      <c r="L13" s="77" t="s">
        <v>978</v>
      </c>
      <c r="M13" s="77" t="s">
        <v>978</v>
      </c>
      <c r="N13" s="77" t="s">
        <v>978</v>
      </c>
      <c r="O13" s="77" t="s">
        <v>978</v>
      </c>
      <c r="P13" s="77" t="s">
        <v>978</v>
      </c>
      <c r="Q13" s="77" t="s">
        <v>978</v>
      </c>
      <c r="R13" s="77" t="s">
        <v>978</v>
      </c>
      <c r="S13" s="77" t="s">
        <v>978</v>
      </c>
      <c r="T13" s="77" t="s">
        <v>978</v>
      </c>
      <c r="U13" s="77" t="s">
        <v>978</v>
      </c>
      <c r="V13" s="77" t="s">
        <v>978</v>
      </c>
      <c r="W13" s="77" t="s">
        <v>978</v>
      </c>
      <c r="X13" s="77" t="s">
        <v>978</v>
      </c>
      <c r="Y13" s="77" t="s">
        <v>978</v>
      </c>
      <c r="Z13" s="77" t="s">
        <v>978</v>
      </c>
      <c r="AA13" s="77" t="s">
        <v>978</v>
      </c>
      <c r="AB13" s="77" t="s">
        <v>978</v>
      </c>
      <c r="AC13" s="77" t="s">
        <v>978</v>
      </c>
    </row>
    <row r="14" spans="1:29" x14ac:dyDescent="0.3">
      <c r="A14" t="s">
        <v>1050</v>
      </c>
      <c r="B14" t="s">
        <v>1051</v>
      </c>
      <c r="C14" s="77" t="s">
        <v>1052</v>
      </c>
      <c r="D14" s="77" t="s">
        <v>1053</v>
      </c>
      <c r="E14" s="77" t="s">
        <v>1054</v>
      </c>
      <c r="F14" s="77" t="s">
        <v>1055</v>
      </c>
      <c r="G14" s="77" t="s">
        <v>1015</v>
      </c>
      <c r="H14" s="77" t="s">
        <v>1018</v>
      </c>
      <c r="I14" s="77" t="s">
        <v>427</v>
      </c>
      <c r="J14" s="77" t="s">
        <v>1019</v>
      </c>
      <c r="K14" s="77" t="s">
        <v>1022</v>
      </c>
      <c r="L14" s="77" t="s">
        <v>978</v>
      </c>
      <c r="M14" s="77" t="s">
        <v>978</v>
      </c>
      <c r="N14" s="77" t="s">
        <v>978</v>
      </c>
      <c r="O14" s="77" t="s">
        <v>978</v>
      </c>
      <c r="P14" s="77" t="s">
        <v>978</v>
      </c>
      <c r="Q14" s="77" t="s">
        <v>978</v>
      </c>
      <c r="R14" s="77" t="s">
        <v>978</v>
      </c>
      <c r="S14" s="77" t="s">
        <v>978</v>
      </c>
      <c r="T14" s="77" t="s">
        <v>978</v>
      </c>
      <c r="U14" s="77" t="s">
        <v>978</v>
      </c>
      <c r="V14" s="77" t="s">
        <v>978</v>
      </c>
      <c r="W14" s="77" t="s">
        <v>978</v>
      </c>
      <c r="X14" s="77" t="s">
        <v>978</v>
      </c>
      <c r="Y14" s="77" t="s">
        <v>978</v>
      </c>
      <c r="Z14" s="77" t="s">
        <v>978</v>
      </c>
      <c r="AA14" s="77" t="s">
        <v>978</v>
      </c>
      <c r="AB14" s="77" t="s">
        <v>978</v>
      </c>
      <c r="AC14" s="77" t="s">
        <v>978</v>
      </c>
    </row>
    <row r="15" spans="1:29" x14ac:dyDescent="0.3">
      <c r="A15" t="s">
        <v>1056</v>
      </c>
      <c r="B15" t="s">
        <v>1057</v>
      </c>
      <c r="C15" s="77" t="s">
        <v>1058</v>
      </c>
      <c r="D15" s="77" t="s">
        <v>1059</v>
      </c>
      <c r="E15" s="77" t="s">
        <v>1060</v>
      </c>
      <c r="F15" s="77" t="s">
        <v>1061</v>
      </c>
      <c r="G15" s="77" t="s">
        <v>1062</v>
      </c>
      <c r="H15" s="77" t="s">
        <v>861</v>
      </c>
      <c r="I15" s="77" t="s">
        <v>1063</v>
      </c>
      <c r="J15" s="77" t="s">
        <v>471</v>
      </c>
      <c r="K15" s="77" t="s">
        <v>978</v>
      </c>
      <c r="L15" s="77" t="s">
        <v>978</v>
      </c>
      <c r="M15" s="77" t="s">
        <v>978</v>
      </c>
      <c r="N15" s="77" t="s">
        <v>978</v>
      </c>
      <c r="O15" s="77" t="s">
        <v>978</v>
      </c>
      <c r="P15" s="77" t="s">
        <v>978</v>
      </c>
      <c r="Q15" s="77" t="s">
        <v>978</v>
      </c>
      <c r="R15" s="77" t="s">
        <v>978</v>
      </c>
      <c r="S15" s="77" t="s">
        <v>978</v>
      </c>
      <c r="T15" s="77" t="s">
        <v>978</v>
      </c>
      <c r="U15" s="77" t="s">
        <v>978</v>
      </c>
      <c r="V15" s="77" t="s">
        <v>978</v>
      </c>
      <c r="W15" s="77" t="s">
        <v>978</v>
      </c>
      <c r="X15" s="77" t="s">
        <v>978</v>
      </c>
      <c r="Y15" s="77" t="s">
        <v>978</v>
      </c>
      <c r="Z15" s="77" t="s">
        <v>978</v>
      </c>
      <c r="AA15" s="77" t="s">
        <v>978</v>
      </c>
      <c r="AB15" s="77" t="s">
        <v>978</v>
      </c>
      <c r="AC15" s="77" t="s">
        <v>978</v>
      </c>
    </row>
    <row r="16" spans="1:29" x14ac:dyDescent="0.3">
      <c r="A16" t="s">
        <v>1064</v>
      </c>
      <c r="B16" t="s">
        <v>1065</v>
      </c>
      <c r="C16" s="77" t="s">
        <v>316</v>
      </c>
      <c r="D16" s="77" t="s">
        <v>319</v>
      </c>
      <c r="E16" s="77" t="s">
        <v>322</v>
      </c>
      <c r="F16" s="77" t="s">
        <v>324</v>
      </c>
      <c r="G16" s="77" t="s">
        <v>309</v>
      </c>
      <c r="H16" s="77" t="s">
        <v>375</v>
      </c>
      <c r="I16" s="77" t="s">
        <v>385</v>
      </c>
      <c r="J16" s="77" t="s">
        <v>388</v>
      </c>
      <c r="K16" s="77" t="s">
        <v>421</v>
      </c>
      <c r="L16" s="77" t="s">
        <v>839</v>
      </c>
      <c r="M16" s="77" t="s">
        <v>471</v>
      </c>
      <c r="N16" s="77" t="s">
        <v>978</v>
      </c>
      <c r="O16" s="77" t="s">
        <v>978</v>
      </c>
      <c r="P16" s="77" t="s">
        <v>978</v>
      </c>
      <c r="Q16" s="77" t="s">
        <v>978</v>
      </c>
      <c r="R16" s="77" t="s">
        <v>978</v>
      </c>
      <c r="S16" s="77" t="s">
        <v>978</v>
      </c>
      <c r="T16" s="77" t="s">
        <v>978</v>
      </c>
      <c r="U16" s="77" t="s">
        <v>978</v>
      </c>
      <c r="V16" s="77" t="s">
        <v>978</v>
      </c>
      <c r="W16" s="77" t="s">
        <v>978</v>
      </c>
      <c r="X16" s="77" t="s">
        <v>978</v>
      </c>
      <c r="Y16" s="77" t="s">
        <v>978</v>
      </c>
      <c r="Z16" s="77" t="s">
        <v>978</v>
      </c>
      <c r="AA16" s="77" t="s">
        <v>978</v>
      </c>
      <c r="AB16" s="77" t="s">
        <v>978</v>
      </c>
      <c r="AC16" s="77" t="s">
        <v>978</v>
      </c>
    </row>
    <row r="17" spans="1:29" x14ac:dyDescent="0.3">
      <c r="A17" t="s">
        <v>1066</v>
      </c>
      <c r="B17" t="s">
        <v>1067</v>
      </c>
      <c r="C17" s="77" t="s">
        <v>1068</v>
      </c>
      <c r="D17" s="77" t="s">
        <v>1069</v>
      </c>
      <c r="E17" s="77" t="s">
        <v>1070</v>
      </c>
      <c r="F17" s="77" t="s">
        <v>1071</v>
      </c>
      <c r="G17" s="77" t="s">
        <v>52</v>
      </c>
      <c r="H17" s="77" t="s">
        <v>93</v>
      </c>
      <c r="I17" s="77" t="s">
        <v>96</v>
      </c>
      <c r="J17" s="77" t="s">
        <v>326</v>
      </c>
      <c r="K17" s="77" t="s">
        <v>1072</v>
      </c>
      <c r="L17" s="77" t="s">
        <v>1073</v>
      </c>
      <c r="M17" s="77" t="s">
        <v>978</v>
      </c>
      <c r="N17" s="77" t="s">
        <v>978</v>
      </c>
      <c r="O17" s="77" t="s">
        <v>978</v>
      </c>
      <c r="P17" s="77" t="s">
        <v>978</v>
      </c>
      <c r="Q17" s="77" t="s">
        <v>978</v>
      </c>
      <c r="R17" s="77" t="s">
        <v>978</v>
      </c>
      <c r="S17" s="77" t="s">
        <v>978</v>
      </c>
      <c r="T17" s="77" t="s">
        <v>978</v>
      </c>
      <c r="U17" s="77" t="s">
        <v>978</v>
      </c>
      <c r="V17" s="77" t="s">
        <v>978</v>
      </c>
      <c r="W17" s="77" t="s">
        <v>978</v>
      </c>
      <c r="X17" s="77" t="s">
        <v>978</v>
      </c>
      <c r="Y17" s="77" t="s">
        <v>978</v>
      </c>
      <c r="Z17" s="77" t="s">
        <v>978</v>
      </c>
      <c r="AA17" s="77" t="s">
        <v>978</v>
      </c>
      <c r="AB17" s="77" t="s">
        <v>978</v>
      </c>
      <c r="AC17" s="77" t="s">
        <v>978</v>
      </c>
    </row>
    <row r="18" spans="1:29" x14ac:dyDescent="0.3">
      <c r="A18" t="s">
        <v>1074</v>
      </c>
      <c r="B18" t="s">
        <v>1075</v>
      </c>
      <c r="C18" s="77" t="s">
        <v>510</v>
      </c>
      <c r="D18" s="77" t="s">
        <v>517</v>
      </c>
      <c r="E18" s="77" t="s">
        <v>507</v>
      </c>
      <c r="F18" s="77" t="s">
        <v>519</v>
      </c>
      <c r="G18" s="77" t="s">
        <v>1076</v>
      </c>
      <c r="H18" s="77" t="s">
        <v>1077</v>
      </c>
      <c r="I18" s="77" t="s">
        <v>471</v>
      </c>
      <c r="J18" s="77" t="s">
        <v>978</v>
      </c>
      <c r="K18" s="77" t="s">
        <v>978</v>
      </c>
      <c r="L18" s="77" t="s">
        <v>978</v>
      </c>
      <c r="M18" s="77" t="s">
        <v>978</v>
      </c>
      <c r="N18" s="77" t="s">
        <v>978</v>
      </c>
      <c r="O18" s="77" t="s">
        <v>978</v>
      </c>
      <c r="P18" s="77" t="s">
        <v>978</v>
      </c>
      <c r="Q18" s="77" t="s">
        <v>978</v>
      </c>
      <c r="R18" s="77" t="s">
        <v>978</v>
      </c>
      <c r="S18" s="77" t="s">
        <v>978</v>
      </c>
      <c r="T18" s="77" t="s">
        <v>978</v>
      </c>
      <c r="U18" s="77" t="s">
        <v>978</v>
      </c>
      <c r="V18" s="77" t="s">
        <v>978</v>
      </c>
      <c r="W18" s="77" t="s">
        <v>978</v>
      </c>
      <c r="X18" s="77" t="s">
        <v>978</v>
      </c>
      <c r="Y18" s="77" t="s">
        <v>978</v>
      </c>
      <c r="Z18" s="77" t="s">
        <v>978</v>
      </c>
      <c r="AA18" s="77" t="s">
        <v>978</v>
      </c>
      <c r="AB18" s="77" t="s">
        <v>978</v>
      </c>
      <c r="AC18" s="77" t="s">
        <v>978</v>
      </c>
    </row>
    <row r="19" spans="1:29" x14ac:dyDescent="0.3">
      <c r="A19" t="s">
        <v>1078</v>
      </c>
      <c r="B19" t="s">
        <v>1079</v>
      </c>
      <c r="C19" s="77" t="s">
        <v>99</v>
      </c>
      <c r="D19" s="77" t="s">
        <v>102</v>
      </c>
      <c r="E19" s="77" t="s">
        <v>104</v>
      </c>
      <c r="F19" s="77" t="s">
        <v>106</v>
      </c>
      <c r="G19" s="77" t="s">
        <v>839</v>
      </c>
      <c r="H19" s="77" t="s">
        <v>309</v>
      </c>
      <c r="I19" s="77" t="s">
        <v>1080</v>
      </c>
      <c r="J19" s="77" t="s">
        <v>597</v>
      </c>
      <c r="K19" s="77" t="s">
        <v>1081</v>
      </c>
      <c r="L19" s="77" t="s">
        <v>1082</v>
      </c>
      <c r="M19" s="77" t="s">
        <v>421</v>
      </c>
      <c r="N19" s="77" t="s">
        <v>471</v>
      </c>
      <c r="O19" s="77" t="s">
        <v>978</v>
      </c>
      <c r="P19" s="77" t="s">
        <v>978</v>
      </c>
      <c r="Q19" s="77" t="s">
        <v>978</v>
      </c>
      <c r="R19" s="77" t="s">
        <v>978</v>
      </c>
      <c r="S19" s="77" t="s">
        <v>978</v>
      </c>
      <c r="T19" s="77" t="s">
        <v>978</v>
      </c>
      <c r="U19" s="77" t="s">
        <v>978</v>
      </c>
      <c r="V19" s="77" t="s">
        <v>978</v>
      </c>
      <c r="W19" s="77" t="s">
        <v>978</v>
      </c>
      <c r="X19" s="77" t="s">
        <v>978</v>
      </c>
      <c r="Y19" s="77" t="s">
        <v>978</v>
      </c>
      <c r="Z19" s="77" t="s">
        <v>978</v>
      </c>
      <c r="AA19" s="77" t="s">
        <v>978</v>
      </c>
      <c r="AB19" s="77" t="s">
        <v>978</v>
      </c>
      <c r="AC19" s="77" t="s">
        <v>978</v>
      </c>
    </row>
    <row r="20" spans="1:29" x14ac:dyDescent="0.3">
      <c r="A20" t="s">
        <v>1083</v>
      </c>
      <c r="B20" t="s">
        <v>1084</v>
      </c>
      <c r="C20" s="77" t="s">
        <v>1027</v>
      </c>
      <c r="D20" s="77" t="s">
        <v>1085</v>
      </c>
      <c r="E20" s="77" t="s">
        <v>66</v>
      </c>
      <c r="F20" s="77" t="s">
        <v>1086</v>
      </c>
      <c r="G20" s="77" t="s">
        <v>1087</v>
      </c>
      <c r="H20" s="77" t="s">
        <v>1088</v>
      </c>
      <c r="I20" s="77" t="s">
        <v>471</v>
      </c>
      <c r="J20" s="77" t="s">
        <v>978</v>
      </c>
      <c r="K20" s="77" t="s">
        <v>978</v>
      </c>
      <c r="L20" s="77" t="s">
        <v>978</v>
      </c>
      <c r="M20" s="77" t="s">
        <v>978</v>
      </c>
      <c r="N20" s="77" t="s">
        <v>978</v>
      </c>
      <c r="O20" s="77" t="s">
        <v>978</v>
      </c>
      <c r="P20" s="77" t="s">
        <v>978</v>
      </c>
      <c r="Q20" s="77" t="s">
        <v>978</v>
      </c>
      <c r="R20" s="77" t="s">
        <v>978</v>
      </c>
      <c r="S20" s="77" t="s">
        <v>978</v>
      </c>
      <c r="T20" s="77" t="s">
        <v>978</v>
      </c>
      <c r="U20" s="77" t="s">
        <v>978</v>
      </c>
      <c r="V20" s="77" t="s">
        <v>978</v>
      </c>
      <c r="W20" s="77" t="s">
        <v>978</v>
      </c>
      <c r="X20" s="77" t="s">
        <v>978</v>
      </c>
      <c r="Y20" s="77" t="s">
        <v>978</v>
      </c>
      <c r="Z20" s="77" t="s">
        <v>978</v>
      </c>
      <c r="AA20" s="77" t="s">
        <v>978</v>
      </c>
      <c r="AB20" s="77" t="s">
        <v>978</v>
      </c>
      <c r="AC20" s="77" t="s">
        <v>978</v>
      </c>
    </row>
    <row r="21" spans="1:29" x14ac:dyDescent="0.3">
      <c r="A21" t="s">
        <v>1089</v>
      </c>
      <c r="B21" t="s">
        <v>1090</v>
      </c>
      <c r="C21" s="77" t="s">
        <v>1027</v>
      </c>
      <c r="D21" s="77" t="s">
        <v>1091</v>
      </c>
      <c r="E21" s="77" t="s">
        <v>66</v>
      </c>
      <c r="F21" s="77" t="s">
        <v>1086</v>
      </c>
      <c r="G21" s="77" t="s">
        <v>1087</v>
      </c>
      <c r="H21" s="77" t="s">
        <v>1088</v>
      </c>
      <c r="I21" s="77" t="s">
        <v>471</v>
      </c>
      <c r="J21" s="77" t="s">
        <v>978</v>
      </c>
      <c r="K21" s="77" t="s">
        <v>978</v>
      </c>
      <c r="L21" s="77" t="s">
        <v>978</v>
      </c>
      <c r="M21" s="77" t="s">
        <v>978</v>
      </c>
      <c r="N21" s="77" t="s">
        <v>978</v>
      </c>
      <c r="O21" s="77" t="s">
        <v>978</v>
      </c>
      <c r="P21" s="77" t="s">
        <v>978</v>
      </c>
      <c r="Q21" s="77" t="s">
        <v>978</v>
      </c>
      <c r="R21" s="77" t="s">
        <v>978</v>
      </c>
      <c r="S21" s="77" t="s">
        <v>978</v>
      </c>
      <c r="T21" s="77" t="s">
        <v>978</v>
      </c>
      <c r="U21" s="77" t="s">
        <v>978</v>
      </c>
      <c r="V21" s="77" t="s">
        <v>978</v>
      </c>
      <c r="W21" s="77" t="s">
        <v>978</v>
      </c>
      <c r="X21" s="77" t="s">
        <v>978</v>
      </c>
      <c r="Y21" s="77" t="s">
        <v>978</v>
      </c>
      <c r="Z21" s="77" t="s">
        <v>978</v>
      </c>
      <c r="AA21" s="77" t="s">
        <v>978</v>
      </c>
      <c r="AB21" s="77" t="s">
        <v>978</v>
      </c>
      <c r="AC21" s="77" t="s">
        <v>978</v>
      </c>
    </row>
    <row r="22" spans="1:29" x14ac:dyDescent="0.3">
      <c r="A22" t="s">
        <v>1092</v>
      </c>
      <c r="B22" t="s">
        <v>1093</v>
      </c>
      <c r="C22" s="77" t="s">
        <v>1094</v>
      </c>
      <c r="D22" s="77" t="s">
        <v>1095</v>
      </c>
      <c r="E22" s="77" t="s">
        <v>1096</v>
      </c>
      <c r="F22" s="77" t="s">
        <v>482</v>
      </c>
      <c r="G22" s="77" t="s">
        <v>184</v>
      </c>
      <c r="H22" s="77" t="s">
        <v>69</v>
      </c>
      <c r="I22" s="77" t="s">
        <v>1097</v>
      </c>
      <c r="J22" s="77" t="s">
        <v>1098</v>
      </c>
      <c r="K22" s="77" t="s">
        <v>1099</v>
      </c>
      <c r="L22" s="77" t="s">
        <v>471</v>
      </c>
      <c r="M22" s="77" t="s">
        <v>978</v>
      </c>
      <c r="N22" s="77" t="s">
        <v>978</v>
      </c>
      <c r="O22" s="77" t="s">
        <v>978</v>
      </c>
      <c r="P22" s="77" t="s">
        <v>978</v>
      </c>
      <c r="Q22" s="77" t="s">
        <v>978</v>
      </c>
      <c r="R22" s="77" t="s">
        <v>978</v>
      </c>
      <c r="S22" s="77" t="s">
        <v>978</v>
      </c>
      <c r="T22" s="77" t="s">
        <v>978</v>
      </c>
      <c r="U22" s="77" t="s">
        <v>978</v>
      </c>
      <c r="V22" s="77" t="s">
        <v>978</v>
      </c>
      <c r="W22" s="77" t="s">
        <v>978</v>
      </c>
      <c r="X22" s="77" t="s">
        <v>978</v>
      </c>
      <c r="Y22" s="77" t="s">
        <v>978</v>
      </c>
      <c r="Z22" s="77" t="s">
        <v>978</v>
      </c>
      <c r="AA22" s="77" t="s">
        <v>978</v>
      </c>
      <c r="AB22" s="77" t="s">
        <v>978</v>
      </c>
      <c r="AC22" s="77" t="s">
        <v>978</v>
      </c>
    </row>
    <row r="23" spans="1:29" x14ac:dyDescent="0.3">
      <c r="A23" t="s">
        <v>1100</v>
      </c>
      <c r="B23" t="s">
        <v>2</v>
      </c>
      <c r="C23" s="77" t="s">
        <v>108</v>
      </c>
      <c r="D23" s="77" t="s">
        <v>111</v>
      </c>
      <c r="E23" s="77" t="s">
        <v>114</v>
      </c>
      <c r="F23" s="77" t="s">
        <v>117</v>
      </c>
      <c r="G23" s="77" t="s">
        <v>343</v>
      </c>
      <c r="H23" s="77" t="s">
        <v>134</v>
      </c>
      <c r="I23" s="77" t="s">
        <v>563</v>
      </c>
      <c r="J23" s="77" t="s">
        <v>1101</v>
      </c>
      <c r="K23" s="77" t="s">
        <v>1102</v>
      </c>
      <c r="L23" s="77" t="s">
        <v>1103</v>
      </c>
      <c r="M23" s="77" t="s">
        <v>1104</v>
      </c>
      <c r="N23" s="77" t="s">
        <v>451</v>
      </c>
      <c r="O23" s="77" t="s">
        <v>471</v>
      </c>
      <c r="P23" s="77" t="s">
        <v>978</v>
      </c>
      <c r="Q23" s="77" t="s">
        <v>978</v>
      </c>
      <c r="R23" s="77" t="s">
        <v>978</v>
      </c>
      <c r="S23" s="77" t="s">
        <v>978</v>
      </c>
      <c r="T23" s="77" t="s">
        <v>978</v>
      </c>
      <c r="U23" s="77" t="s">
        <v>978</v>
      </c>
      <c r="V23" s="77" t="s">
        <v>978</v>
      </c>
      <c r="W23" s="77" t="s">
        <v>978</v>
      </c>
      <c r="X23" s="77" t="s">
        <v>978</v>
      </c>
      <c r="Y23" s="77" t="s">
        <v>978</v>
      </c>
      <c r="Z23" s="77" t="s">
        <v>978</v>
      </c>
      <c r="AA23" s="77" t="s">
        <v>978</v>
      </c>
      <c r="AB23" s="77" t="s">
        <v>978</v>
      </c>
      <c r="AC23" s="77" t="s">
        <v>978</v>
      </c>
    </row>
    <row r="24" spans="1:29" x14ac:dyDescent="0.3">
      <c r="A24" t="s">
        <v>1105</v>
      </c>
      <c r="B24" t="s">
        <v>1106</v>
      </c>
      <c r="C24" s="77" t="s">
        <v>1107</v>
      </c>
      <c r="D24" s="77" t="s">
        <v>1108</v>
      </c>
      <c r="E24" s="77" t="s">
        <v>1109</v>
      </c>
      <c r="F24" s="77" t="s">
        <v>1110</v>
      </c>
      <c r="G24" s="77" t="s">
        <v>471</v>
      </c>
      <c r="H24" s="77" t="s">
        <v>978</v>
      </c>
      <c r="I24" s="77" t="s">
        <v>978</v>
      </c>
      <c r="J24" s="77" t="s">
        <v>978</v>
      </c>
      <c r="K24" s="77" t="s">
        <v>978</v>
      </c>
      <c r="L24" s="77" t="s">
        <v>978</v>
      </c>
      <c r="M24" s="77" t="s">
        <v>978</v>
      </c>
      <c r="N24" s="77" t="s">
        <v>978</v>
      </c>
      <c r="O24" s="77" t="s">
        <v>978</v>
      </c>
      <c r="P24" s="77" t="s">
        <v>978</v>
      </c>
      <c r="Q24" s="77" t="s">
        <v>978</v>
      </c>
      <c r="R24" s="77" t="s">
        <v>978</v>
      </c>
      <c r="S24" s="77" t="s">
        <v>978</v>
      </c>
      <c r="T24" s="77" t="s">
        <v>978</v>
      </c>
      <c r="U24" s="77" t="s">
        <v>978</v>
      </c>
      <c r="V24" s="77" t="s">
        <v>978</v>
      </c>
      <c r="W24" s="77" t="s">
        <v>978</v>
      </c>
      <c r="X24" s="77" t="s">
        <v>978</v>
      </c>
      <c r="Y24" s="77" t="s">
        <v>978</v>
      </c>
      <c r="Z24" s="77" t="s">
        <v>978</v>
      </c>
      <c r="AA24" s="77" t="s">
        <v>978</v>
      </c>
      <c r="AB24" s="77" t="s">
        <v>978</v>
      </c>
      <c r="AC24" s="77" t="s">
        <v>978</v>
      </c>
    </row>
    <row r="25" spans="1:29" x14ac:dyDescent="0.3">
      <c r="A25" t="s">
        <v>1111</v>
      </c>
      <c r="B25" t="s">
        <v>1112</v>
      </c>
      <c r="C25" s="77" t="s">
        <v>145</v>
      </c>
      <c r="D25" s="77" t="s">
        <v>271</v>
      </c>
      <c r="E25" s="77" t="s">
        <v>643</v>
      </c>
      <c r="F25" s="77" t="s">
        <v>646</v>
      </c>
      <c r="G25" s="77" t="s">
        <v>1113</v>
      </c>
      <c r="H25" s="77" t="s">
        <v>343</v>
      </c>
      <c r="I25" s="77" t="s">
        <v>357</v>
      </c>
      <c r="J25" s="77" t="s">
        <v>1114</v>
      </c>
      <c r="K25" s="77" t="s">
        <v>471</v>
      </c>
      <c r="L25" s="77" t="s">
        <v>978</v>
      </c>
      <c r="M25" s="77" t="s">
        <v>978</v>
      </c>
      <c r="N25" s="77" t="s">
        <v>978</v>
      </c>
      <c r="O25" s="77" t="s">
        <v>978</v>
      </c>
      <c r="P25" s="77" t="s">
        <v>978</v>
      </c>
      <c r="Q25" s="77" t="s">
        <v>978</v>
      </c>
      <c r="R25" s="77" t="s">
        <v>978</v>
      </c>
      <c r="S25" s="77" t="s">
        <v>978</v>
      </c>
      <c r="T25" s="77" t="s">
        <v>978</v>
      </c>
      <c r="U25" s="77" t="s">
        <v>978</v>
      </c>
      <c r="V25" s="77" t="s">
        <v>978</v>
      </c>
      <c r="W25" s="77" t="s">
        <v>978</v>
      </c>
      <c r="X25" s="77" t="s">
        <v>978</v>
      </c>
      <c r="Y25" s="77" t="s">
        <v>978</v>
      </c>
      <c r="Z25" s="77" t="s">
        <v>978</v>
      </c>
      <c r="AA25" s="77" t="s">
        <v>978</v>
      </c>
      <c r="AB25" s="77" t="s">
        <v>978</v>
      </c>
      <c r="AC25" s="77" t="s">
        <v>978</v>
      </c>
    </row>
    <row r="26" spans="1:29" x14ac:dyDescent="0.3">
      <c r="A26" t="s">
        <v>1115</v>
      </c>
      <c r="B26" t="s">
        <v>1116</v>
      </c>
      <c r="C26" s="77" t="s">
        <v>801</v>
      </c>
      <c r="D26" s="77" t="s">
        <v>830</v>
      </c>
      <c r="E26" s="77" t="s">
        <v>856</v>
      </c>
      <c r="F26" s="77" t="s">
        <v>859</v>
      </c>
      <c r="G26" s="77" t="s">
        <v>79</v>
      </c>
      <c r="H26" s="77" t="s">
        <v>1117</v>
      </c>
      <c r="I26" s="77" t="s">
        <v>1118</v>
      </c>
      <c r="J26" s="77" t="s">
        <v>1119</v>
      </c>
      <c r="K26" s="77" t="s">
        <v>1120</v>
      </c>
      <c r="L26" s="77" t="s">
        <v>471</v>
      </c>
      <c r="M26" s="77" t="s">
        <v>978</v>
      </c>
      <c r="N26" s="77" t="s">
        <v>978</v>
      </c>
      <c r="O26" s="77" t="s">
        <v>978</v>
      </c>
      <c r="P26" s="77" t="s">
        <v>978</v>
      </c>
      <c r="Q26" s="77" t="s">
        <v>978</v>
      </c>
      <c r="R26" s="77" t="s">
        <v>978</v>
      </c>
      <c r="S26" s="77" t="s">
        <v>978</v>
      </c>
      <c r="T26" s="77" t="s">
        <v>978</v>
      </c>
      <c r="U26" s="77" t="s">
        <v>978</v>
      </c>
      <c r="V26" s="77" t="s">
        <v>978</v>
      </c>
      <c r="W26" s="77" t="s">
        <v>978</v>
      </c>
      <c r="X26" s="77" t="s">
        <v>978</v>
      </c>
      <c r="Y26" s="77" t="s">
        <v>978</v>
      </c>
      <c r="Z26" s="77" t="s">
        <v>978</v>
      </c>
      <c r="AA26" s="77" t="s">
        <v>978</v>
      </c>
      <c r="AB26" s="77" t="s">
        <v>978</v>
      </c>
      <c r="AC26" s="77" t="s">
        <v>978</v>
      </c>
    </row>
    <row r="27" spans="1:29" x14ac:dyDescent="0.3">
      <c r="A27" t="s">
        <v>1121</v>
      </c>
      <c r="B27" t="s">
        <v>1122</v>
      </c>
      <c r="C27" s="77" t="s">
        <v>818</v>
      </c>
      <c r="D27" s="77" t="s">
        <v>764</v>
      </c>
      <c r="E27" s="77" t="s">
        <v>761</v>
      </c>
      <c r="F27" s="77" t="s">
        <v>854</v>
      </c>
      <c r="G27" s="77" t="s">
        <v>737</v>
      </c>
      <c r="H27" s="77" t="s">
        <v>766</v>
      </c>
      <c r="I27" s="77" t="s">
        <v>750</v>
      </c>
      <c r="J27" s="77" t="s">
        <v>471</v>
      </c>
      <c r="K27" s="77" t="s">
        <v>978</v>
      </c>
      <c r="L27" s="77" t="s">
        <v>978</v>
      </c>
      <c r="M27" s="77" t="s">
        <v>978</v>
      </c>
      <c r="N27" s="77" t="s">
        <v>978</v>
      </c>
      <c r="O27" s="77" t="s">
        <v>978</v>
      </c>
      <c r="P27" s="77" t="s">
        <v>978</v>
      </c>
      <c r="Q27" s="77" t="s">
        <v>978</v>
      </c>
      <c r="R27" s="77" t="s">
        <v>978</v>
      </c>
      <c r="S27" s="77" t="s">
        <v>978</v>
      </c>
      <c r="T27" s="77" t="s">
        <v>978</v>
      </c>
      <c r="U27" s="77" t="s">
        <v>978</v>
      </c>
      <c r="V27" s="77" t="s">
        <v>978</v>
      </c>
      <c r="W27" s="77" t="s">
        <v>978</v>
      </c>
      <c r="X27" s="77" t="s">
        <v>978</v>
      </c>
      <c r="Y27" s="77" t="s">
        <v>978</v>
      </c>
      <c r="Z27" s="77" t="s">
        <v>978</v>
      </c>
      <c r="AA27" s="77" t="s">
        <v>978</v>
      </c>
      <c r="AB27" s="77" t="s">
        <v>978</v>
      </c>
      <c r="AC27" s="77" t="s">
        <v>978</v>
      </c>
    </row>
    <row r="28" spans="1:29" x14ac:dyDescent="0.3">
      <c r="A28" t="s">
        <v>1123</v>
      </c>
      <c r="B28" t="s">
        <v>1124</v>
      </c>
      <c r="C28" s="77" t="s">
        <v>563</v>
      </c>
      <c r="D28" s="77" t="s">
        <v>651</v>
      </c>
      <c r="E28" s="77" t="s">
        <v>648</v>
      </c>
      <c r="F28" s="77" t="s">
        <v>252</v>
      </c>
      <c r="G28" s="77" t="s">
        <v>411</v>
      </c>
      <c r="H28" s="77" t="s">
        <v>418</v>
      </c>
      <c r="I28" s="77" t="s">
        <v>1125</v>
      </c>
      <c r="J28" s="77" t="s">
        <v>455</v>
      </c>
      <c r="K28" s="77" t="s">
        <v>451</v>
      </c>
      <c r="L28" s="77" t="s">
        <v>464</v>
      </c>
      <c r="M28" s="77" t="s">
        <v>467</v>
      </c>
      <c r="N28" s="77" t="s">
        <v>1126</v>
      </c>
      <c r="O28" s="77" t="s">
        <v>471</v>
      </c>
      <c r="P28" s="77" t="s">
        <v>978</v>
      </c>
      <c r="Q28" s="77" t="s">
        <v>978</v>
      </c>
      <c r="R28" s="77" t="s">
        <v>978</v>
      </c>
      <c r="S28" s="77" t="s">
        <v>978</v>
      </c>
      <c r="T28" s="77" t="s">
        <v>978</v>
      </c>
      <c r="U28" s="77" t="s">
        <v>978</v>
      </c>
      <c r="V28" s="77" t="s">
        <v>978</v>
      </c>
      <c r="W28" s="77" t="s">
        <v>978</v>
      </c>
      <c r="X28" s="77" t="s">
        <v>978</v>
      </c>
      <c r="Y28" s="77" t="s">
        <v>978</v>
      </c>
      <c r="Z28" s="77" t="s">
        <v>978</v>
      </c>
      <c r="AA28" s="77" t="s">
        <v>978</v>
      </c>
      <c r="AB28" s="77" t="s">
        <v>978</v>
      </c>
      <c r="AC28" s="77" t="s">
        <v>978</v>
      </c>
    </row>
    <row r="29" spans="1:29" x14ac:dyDescent="0.3">
      <c r="A29" t="s">
        <v>1127</v>
      </c>
      <c r="B29" t="s">
        <v>1128</v>
      </c>
      <c r="C29" s="77" t="s">
        <v>182</v>
      </c>
      <c r="D29" s="77" t="s">
        <v>63</v>
      </c>
      <c r="E29" s="77" t="s">
        <v>1129</v>
      </c>
      <c r="F29" s="77" t="s">
        <v>1130</v>
      </c>
      <c r="G29" s="77" t="s">
        <v>1131</v>
      </c>
      <c r="H29" s="77" t="s">
        <v>832</v>
      </c>
      <c r="I29" s="77" t="s">
        <v>1021</v>
      </c>
      <c r="J29" s="77" t="s">
        <v>1015</v>
      </c>
      <c r="K29" s="77" t="s">
        <v>1018</v>
      </c>
      <c r="L29" s="77" t="s">
        <v>978</v>
      </c>
      <c r="M29" s="77" t="s">
        <v>978</v>
      </c>
      <c r="N29" s="77" t="s">
        <v>978</v>
      </c>
      <c r="O29" s="77" t="s">
        <v>978</v>
      </c>
      <c r="P29" s="77" t="s">
        <v>978</v>
      </c>
      <c r="Q29" s="77" t="s">
        <v>978</v>
      </c>
      <c r="R29" s="77" t="s">
        <v>978</v>
      </c>
      <c r="S29" s="77" t="s">
        <v>978</v>
      </c>
      <c r="T29" s="77" t="s">
        <v>978</v>
      </c>
      <c r="U29" s="77" t="s">
        <v>978</v>
      </c>
      <c r="V29" s="77" t="s">
        <v>978</v>
      </c>
      <c r="W29" s="77" t="s">
        <v>978</v>
      </c>
      <c r="X29" s="77" t="s">
        <v>978</v>
      </c>
      <c r="Y29" s="77" t="s">
        <v>978</v>
      </c>
      <c r="Z29" s="77" t="s">
        <v>978</v>
      </c>
      <c r="AA29" s="77" t="s">
        <v>978</v>
      </c>
      <c r="AB29" s="77" t="s">
        <v>978</v>
      </c>
      <c r="AC29" s="77" t="s">
        <v>978</v>
      </c>
    </row>
    <row r="30" spans="1:29" x14ac:dyDescent="0.3">
      <c r="A30" t="s">
        <v>1132</v>
      </c>
      <c r="B30" t="s">
        <v>1133</v>
      </c>
      <c r="C30" s="77" t="s">
        <v>186</v>
      </c>
      <c r="D30" s="77" t="s">
        <v>784</v>
      </c>
      <c r="E30" s="77" t="s">
        <v>140</v>
      </c>
      <c r="F30" s="77" t="s">
        <v>142</v>
      </c>
      <c r="G30" s="77" t="s">
        <v>79</v>
      </c>
      <c r="H30" s="77" t="s">
        <v>83</v>
      </c>
      <c r="I30" s="77" t="s">
        <v>86</v>
      </c>
      <c r="J30" s="77" t="s">
        <v>1134</v>
      </c>
      <c r="K30" s="77" t="s">
        <v>349</v>
      </c>
      <c r="L30" s="77" t="s">
        <v>352</v>
      </c>
      <c r="M30" s="77" t="s">
        <v>355</v>
      </c>
      <c r="N30" s="77" t="s">
        <v>471</v>
      </c>
      <c r="O30" s="77" t="s">
        <v>978</v>
      </c>
      <c r="P30" s="77" t="s">
        <v>978</v>
      </c>
      <c r="Q30" s="77" t="s">
        <v>978</v>
      </c>
      <c r="R30" s="77" t="s">
        <v>978</v>
      </c>
      <c r="S30" s="77" t="s">
        <v>978</v>
      </c>
      <c r="T30" s="77" t="s">
        <v>978</v>
      </c>
      <c r="U30" s="77" t="s">
        <v>978</v>
      </c>
      <c r="V30" s="77" t="s">
        <v>978</v>
      </c>
      <c r="W30" s="77" t="s">
        <v>978</v>
      </c>
      <c r="X30" s="77" t="s">
        <v>978</v>
      </c>
      <c r="Y30" s="77" t="s">
        <v>978</v>
      </c>
      <c r="Z30" s="77" t="s">
        <v>978</v>
      </c>
      <c r="AA30" s="77" t="s">
        <v>978</v>
      </c>
      <c r="AB30" s="77" t="s">
        <v>978</v>
      </c>
      <c r="AC30" s="77" t="s">
        <v>978</v>
      </c>
    </row>
    <row r="31" spans="1:29" x14ac:dyDescent="0.3">
      <c r="A31" t="s">
        <v>1135</v>
      </c>
      <c r="B31" t="s">
        <v>1136</v>
      </c>
      <c r="C31" s="77" t="s">
        <v>188</v>
      </c>
      <c r="D31" s="77" t="s">
        <v>148</v>
      </c>
      <c r="E31" s="77" t="s">
        <v>250</v>
      </c>
      <c r="F31" s="77" t="s">
        <v>76</v>
      </c>
      <c r="G31" s="77" t="s">
        <v>527</v>
      </c>
      <c r="H31" s="77" t="s">
        <v>1137</v>
      </c>
      <c r="I31" s="77" t="s">
        <v>337</v>
      </c>
      <c r="J31" s="77" t="s">
        <v>415</v>
      </c>
      <c r="K31" s="77" t="s">
        <v>436</v>
      </c>
      <c r="L31" s="77" t="s">
        <v>461</v>
      </c>
      <c r="M31" s="77" t="s">
        <v>471</v>
      </c>
      <c r="N31" s="77" t="s">
        <v>978</v>
      </c>
      <c r="O31" s="77" t="s">
        <v>978</v>
      </c>
      <c r="P31" s="77" t="s">
        <v>978</v>
      </c>
      <c r="Q31" s="77" t="s">
        <v>978</v>
      </c>
      <c r="R31" s="77" t="s">
        <v>978</v>
      </c>
      <c r="S31" s="77" t="s">
        <v>978</v>
      </c>
      <c r="T31" s="77" t="s">
        <v>978</v>
      </c>
      <c r="U31" s="77" t="s">
        <v>978</v>
      </c>
      <c r="V31" s="77" t="s">
        <v>978</v>
      </c>
      <c r="W31" s="77" t="s">
        <v>978</v>
      </c>
      <c r="X31" s="77" t="s">
        <v>978</v>
      </c>
      <c r="Y31" s="77" t="s">
        <v>978</v>
      </c>
      <c r="Z31" s="77" t="s">
        <v>978</v>
      </c>
      <c r="AA31" s="77" t="s">
        <v>978</v>
      </c>
      <c r="AB31" s="77" t="s">
        <v>978</v>
      </c>
      <c r="AC31" s="77" t="s">
        <v>978</v>
      </c>
    </row>
    <row r="32" spans="1:29" x14ac:dyDescent="0.3">
      <c r="A32" t="s">
        <v>1138</v>
      </c>
      <c r="B32" t="s">
        <v>1139</v>
      </c>
      <c r="C32" s="77" t="s">
        <v>150</v>
      </c>
      <c r="D32" s="77" t="s">
        <v>153</v>
      </c>
      <c r="E32" s="77" t="s">
        <v>156</v>
      </c>
      <c r="F32" s="77" t="s">
        <v>159</v>
      </c>
      <c r="G32" s="77" t="s">
        <v>1015</v>
      </c>
      <c r="H32" s="77" t="s">
        <v>1140</v>
      </c>
      <c r="I32" s="77" t="s">
        <v>1077</v>
      </c>
      <c r="J32" s="77" t="s">
        <v>471</v>
      </c>
      <c r="K32" s="77" t="s">
        <v>978</v>
      </c>
      <c r="L32" s="77" t="s">
        <v>978</v>
      </c>
      <c r="M32" s="77" t="s">
        <v>978</v>
      </c>
      <c r="N32" s="77" t="s">
        <v>978</v>
      </c>
      <c r="O32" s="77" t="s">
        <v>978</v>
      </c>
      <c r="P32" s="77" t="s">
        <v>978</v>
      </c>
      <c r="Q32" s="77" t="s">
        <v>978</v>
      </c>
      <c r="R32" s="77" t="s">
        <v>978</v>
      </c>
      <c r="S32" s="77" t="s">
        <v>978</v>
      </c>
      <c r="T32" s="77" t="s">
        <v>978</v>
      </c>
      <c r="U32" s="77" t="s">
        <v>978</v>
      </c>
      <c r="V32" s="77" t="s">
        <v>978</v>
      </c>
      <c r="W32" s="77" t="s">
        <v>978</v>
      </c>
      <c r="X32" s="77" t="s">
        <v>978</v>
      </c>
      <c r="Y32" s="77" t="s">
        <v>978</v>
      </c>
      <c r="Z32" s="77" t="s">
        <v>978</v>
      </c>
      <c r="AA32" s="77" t="s">
        <v>978</v>
      </c>
      <c r="AB32" s="77" t="s">
        <v>978</v>
      </c>
      <c r="AC32" s="77" t="s">
        <v>978</v>
      </c>
    </row>
    <row r="33" spans="1:29" x14ac:dyDescent="0.3">
      <c r="A33" t="s">
        <v>1141</v>
      </c>
      <c r="B33" t="s">
        <v>1142</v>
      </c>
      <c r="C33" s="77" t="s">
        <v>162</v>
      </c>
      <c r="D33" s="77" t="s">
        <v>165</v>
      </c>
      <c r="E33" s="77" t="s">
        <v>167</v>
      </c>
      <c r="F33" s="77" t="s">
        <v>169</v>
      </c>
      <c r="G33" s="77" t="s">
        <v>313</v>
      </c>
      <c r="H33" s="77" t="s">
        <v>413</v>
      </c>
      <c r="I33" s="77" t="s">
        <v>1143</v>
      </c>
      <c r="J33" s="77" t="s">
        <v>432</v>
      </c>
      <c r="K33" s="77" t="s">
        <v>839</v>
      </c>
      <c r="L33" s="77" t="s">
        <v>448</v>
      </c>
      <c r="M33" s="77" t="s">
        <v>471</v>
      </c>
      <c r="N33" s="77" t="s">
        <v>978</v>
      </c>
      <c r="O33" s="77" t="s">
        <v>978</v>
      </c>
      <c r="P33" s="77" t="s">
        <v>978</v>
      </c>
      <c r="Q33" s="77" t="s">
        <v>978</v>
      </c>
      <c r="R33" s="77" t="s">
        <v>978</v>
      </c>
      <c r="S33" s="77" t="s">
        <v>978</v>
      </c>
      <c r="T33" s="77" t="s">
        <v>978</v>
      </c>
      <c r="U33" s="77" t="s">
        <v>978</v>
      </c>
      <c r="V33" s="77" t="s">
        <v>978</v>
      </c>
      <c r="W33" s="77" t="s">
        <v>978</v>
      </c>
      <c r="X33" s="77" t="s">
        <v>978</v>
      </c>
      <c r="Y33" s="77" t="s">
        <v>978</v>
      </c>
      <c r="Z33" s="77" t="s">
        <v>978</v>
      </c>
      <c r="AA33" s="77" t="s">
        <v>978</v>
      </c>
      <c r="AB33" s="77" t="s">
        <v>978</v>
      </c>
      <c r="AC33" s="77" t="s">
        <v>978</v>
      </c>
    </row>
    <row r="34" spans="1:29" x14ac:dyDescent="0.3">
      <c r="A34" t="s">
        <v>1144</v>
      </c>
      <c r="B34" t="s">
        <v>1145</v>
      </c>
      <c r="C34" s="77" t="s">
        <v>536</v>
      </c>
      <c r="D34" s="77" t="s">
        <v>521</v>
      </c>
      <c r="E34" s="77" t="s">
        <v>525</v>
      </c>
      <c r="F34" s="77" t="s">
        <v>550</v>
      </c>
      <c r="G34" s="77" t="s">
        <v>1146</v>
      </c>
      <c r="H34" s="77" t="s">
        <v>343</v>
      </c>
      <c r="I34" s="77" t="s">
        <v>1147</v>
      </c>
      <c r="J34" s="77" t="s">
        <v>563</v>
      </c>
      <c r="K34" s="77" t="s">
        <v>385</v>
      </c>
      <c r="L34" s="77" t="s">
        <v>1148</v>
      </c>
      <c r="M34" s="77" t="s">
        <v>471</v>
      </c>
      <c r="N34" s="77" t="s">
        <v>978</v>
      </c>
      <c r="O34" s="77" t="s">
        <v>978</v>
      </c>
      <c r="P34" s="77" t="s">
        <v>978</v>
      </c>
      <c r="Q34" s="77" t="s">
        <v>978</v>
      </c>
      <c r="R34" s="77" t="s">
        <v>978</v>
      </c>
      <c r="S34" s="77" t="s">
        <v>978</v>
      </c>
      <c r="T34" s="77" t="s">
        <v>978</v>
      </c>
      <c r="U34" s="77" t="s">
        <v>978</v>
      </c>
      <c r="V34" s="77" t="s">
        <v>978</v>
      </c>
      <c r="W34" s="77" t="s">
        <v>978</v>
      </c>
      <c r="X34" s="77" t="s">
        <v>978</v>
      </c>
      <c r="Y34" s="77" t="s">
        <v>978</v>
      </c>
      <c r="Z34" s="77" t="s">
        <v>978</v>
      </c>
      <c r="AA34" s="77" t="s">
        <v>978</v>
      </c>
      <c r="AB34" s="77" t="s">
        <v>978</v>
      </c>
      <c r="AC34" s="77" t="s">
        <v>978</v>
      </c>
    </row>
    <row r="35" spans="1:29" x14ac:dyDescent="0.3">
      <c r="A35" t="s">
        <v>1149</v>
      </c>
      <c r="B35" t="s">
        <v>1150</v>
      </c>
      <c r="C35" s="77" t="s">
        <v>176</v>
      </c>
      <c r="D35" s="77" t="s">
        <v>179</v>
      </c>
      <c r="E35" s="77" t="s">
        <v>674</v>
      </c>
      <c r="F35" s="77" t="s">
        <v>672</v>
      </c>
      <c r="G35" s="77" t="s">
        <v>557</v>
      </c>
      <c r="H35" s="77" t="s">
        <v>662</v>
      </c>
      <c r="I35" s="77" t="s">
        <v>617</v>
      </c>
      <c r="J35" s="77" t="s">
        <v>658</v>
      </c>
      <c r="K35" s="77" t="s">
        <v>557</v>
      </c>
      <c r="L35" s="77" t="s">
        <v>668</v>
      </c>
      <c r="M35" s="77" t="s">
        <v>1151</v>
      </c>
      <c r="N35" s="77" t="s">
        <v>515</v>
      </c>
      <c r="O35" s="77" t="s">
        <v>713</v>
      </c>
      <c r="P35" s="77" t="s">
        <v>471</v>
      </c>
      <c r="Q35" s="77" t="s">
        <v>978</v>
      </c>
      <c r="R35" s="77" t="s">
        <v>978</v>
      </c>
      <c r="S35" s="77" t="s">
        <v>978</v>
      </c>
      <c r="T35" s="77" t="s">
        <v>978</v>
      </c>
      <c r="U35" s="77" t="s">
        <v>978</v>
      </c>
      <c r="V35" s="77" t="s">
        <v>978</v>
      </c>
      <c r="W35" s="77" t="s">
        <v>978</v>
      </c>
      <c r="X35" s="77" t="s">
        <v>978</v>
      </c>
      <c r="Y35" s="77" t="s">
        <v>978</v>
      </c>
      <c r="Z35" s="77" t="s">
        <v>978</v>
      </c>
      <c r="AA35" s="77" t="s">
        <v>978</v>
      </c>
      <c r="AB35" s="77" t="s">
        <v>978</v>
      </c>
      <c r="AC35" s="77" t="s">
        <v>978</v>
      </c>
    </row>
    <row r="36" spans="1:29" x14ac:dyDescent="0.3">
      <c r="A36" t="s">
        <v>1152</v>
      </c>
      <c r="B36" t="s">
        <v>1153</v>
      </c>
      <c r="C36" s="77" t="s">
        <v>282</v>
      </c>
      <c r="D36" s="77" t="s">
        <v>285</v>
      </c>
      <c r="E36" s="77" t="s">
        <v>287</v>
      </c>
      <c r="F36" s="77" t="s">
        <v>289</v>
      </c>
      <c r="G36" s="77" t="s">
        <v>471</v>
      </c>
      <c r="H36" s="77" t="s">
        <v>978</v>
      </c>
      <c r="I36" s="77" t="s">
        <v>978</v>
      </c>
      <c r="J36" s="77" t="s">
        <v>978</v>
      </c>
      <c r="K36" s="77" t="s">
        <v>978</v>
      </c>
      <c r="L36" s="77" t="s">
        <v>978</v>
      </c>
      <c r="M36" s="77" t="s">
        <v>978</v>
      </c>
      <c r="N36" s="77" t="s">
        <v>978</v>
      </c>
      <c r="O36" s="77" t="s">
        <v>978</v>
      </c>
      <c r="P36" s="77" t="s">
        <v>978</v>
      </c>
      <c r="Q36" s="77" t="s">
        <v>978</v>
      </c>
      <c r="R36" s="77" t="s">
        <v>978</v>
      </c>
      <c r="S36" s="77" t="s">
        <v>978</v>
      </c>
      <c r="T36" s="77" t="s">
        <v>978</v>
      </c>
      <c r="U36" s="77" t="s">
        <v>978</v>
      </c>
      <c r="V36" s="77" t="s">
        <v>978</v>
      </c>
      <c r="W36" s="77" t="s">
        <v>978</v>
      </c>
      <c r="X36" s="77" t="s">
        <v>978</v>
      </c>
      <c r="Y36" s="77" t="s">
        <v>978</v>
      </c>
      <c r="Z36" s="77" t="s">
        <v>978</v>
      </c>
      <c r="AA36" s="77" t="s">
        <v>978</v>
      </c>
      <c r="AB36" s="77" t="s">
        <v>978</v>
      </c>
      <c r="AC36" s="77" t="s">
        <v>978</v>
      </c>
    </row>
    <row r="37" spans="1:29" x14ac:dyDescent="0.3">
      <c r="A37" t="s">
        <v>1154</v>
      </c>
      <c r="B37" t="s">
        <v>1155</v>
      </c>
      <c r="C37" s="77" t="s">
        <v>1156</v>
      </c>
      <c r="D37" s="77" t="s">
        <v>998</v>
      </c>
      <c r="E37" s="77" t="s">
        <v>1007</v>
      </c>
      <c r="F37" s="77" t="s">
        <v>1157</v>
      </c>
      <c r="G37" s="77" t="s">
        <v>471</v>
      </c>
      <c r="H37" s="77" t="s">
        <v>978</v>
      </c>
      <c r="I37" s="77" t="s">
        <v>978</v>
      </c>
      <c r="J37" s="77" t="s">
        <v>978</v>
      </c>
      <c r="K37" s="77" t="s">
        <v>978</v>
      </c>
      <c r="L37" s="77" t="s">
        <v>978</v>
      </c>
      <c r="M37" s="77" t="s">
        <v>978</v>
      </c>
      <c r="N37" s="77" t="s">
        <v>978</v>
      </c>
      <c r="O37" s="77" t="s">
        <v>978</v>
      </c>
      <c r="P37" s="77" t="s">
        <v>978</v>
      </c>
      <c r="Q37" s="77" t="s">
        <v>978</v>
      </c>
      <c r="R37" s="77" t="s">
        <v>978</v>
      </c>
      <c r="S37" s="77" t="s">
        <v>978</v>
      </c>
      <c r="T37" s="77" t="s">
        <v>978</v>
      </c>
      <c r="U37" s="77" t="s">
        <v>978</v>
      </c>
      <c r="V37" s="77" t="s">
        <v>978</v>
      </c>
      <c r="W37" s="77" t="s">
        <v>978</v>
      </c>
      <c r="X37" s="77" t="s">
        <v>978</v>
      </c>
      <c r="Y37" s="77" t="s">
        <v>978</v>
      </c>
      <c r="Z37" s="77" t="s">
        <v>978</v>
      </c>
      <c r="AA37" s="77" t="s">
        <v>978</v>
      </c>
      <c r="AB37" s="77" t="s">
        <v>978</v>
      </c>
      <c r="AC37" s="77" t="s">
        <v>978</v>
      </c>
    </row>
    <row r="38" spans="1:29" x14ac:dyDescent="0.3">
      <c r="A38" t="s">
        <v>1158</v>
      </c>
      <c r="B38" t="s">
        <v>1159</v>
      </c>
      <c r="C38" s="77" t="s">
        <v>1160</v>
      </c>
      <c r="D38" s="77" t="s">
        <v>1161</v>
      </c>
      <c r="E38" s="77" t="s">
        <v>1162</v>
      </c>
      <c r="F38" s="77" t="s">
        <v>1163</v>
      </c>
      <c r="G38" s="77" t="s">
        <v>471</v>
      </c>
      <c r="H38" s="77" t="s">
        <v>978</v>
      </c>
      <c r="I38" s="77" t="s">
        <v>978</v>
      </c>
      <c r="J38" s="77" t="s">
        <v>978</v>
      </c>
      <c r="K38" s="77" t="s">
        <v>978</v>
      </c>
      <c r="L38" s="77" t="s">
        <v>978</v>
      </c>
      <c r="M38" s="77" t="s">
        <v>978</v>
      </c>
      <c r="N38" s="77" t="s">
        <v>978</v>
      </c>
      <c r="O38" s="77" t="s">
        <v>978</v>
      </c>
      <c r="P38" s="77" t="s">
        <v>978</v>
      </c>
      <c r="Q38" s="77" t="s">
        <v>978</v>
      </c>
      <c r="R38" s="77" t="s">
        <v>978</v>
      </c>
      <c r="S38" s="77" t="s">
        <v>978</v>
      </c>
      <c r="T38" s="77" t="s">
        <v>978</v>
      </c>
      <c r="U38" s="77" t="s">
        <v>978</v>
      </c>
      <c r="V38" s="77" t="s">
        <v>978</v>
      </c>
      <c r="W38" s="77" t="s">
        <v>978</v>
      </c>
      <c r="X38" s="77" t="s">
        <v>978</v>
      </c>
      <c r="Y38" s="77" t="s">
        <v>978</v>
      </c>
      <c r="Z38" s="77" t="s">
        <v>978</v>
      </c>
      <c r="AA38" s="77" t="s">
        <v>978</v>
      </c>
      <c r="AB38" s="77" t="s">
        <v>978</v>
      </c>
      <c r="AC38" s="77" t="s">
        <v>978</v>
      </c>
    </row>
    <row r="39" spans="1:29" x14ac:dyDescent="0.3">
      <c r="A39" t="s">
        <v>1164</v>
      </c>
      <c r="B39" t="s">
        <v>1165</v>
      </c>
      <c r="C39" s="77" t="s">
        <v>190</v>
      </c>
      <c r="D39" s="77" t="s">
        <v>171</v>
      </c>
      <c r="E39" s="77" t="s">
        <v>215</v>
      </c>
      <c r="F39" s="77" t="s">
        <v>255</v>
      </c>
      <c r="G39" s="77" t="s">
        <v>294</v>
      </c>
      <c r="H39" s="77" t="s">
        <v>334</v>
      </c>
      <c r="I39" s="77" t="s">
        <v>359</v>
      </c>
      <c r="J39" s="77" t="s">
        <v>382</v>
      </c>
      <c r="K39" s="77" t="s">
        <v>205</v>
      </c>
      <c r="L39" s="77" t="s">
        <v>434</v>
      </c>
      <c r="M39" s="77" t="s">
        <v>471</v>
      </c>
      <c r="N39" s="77" t="s">
        <v>978</v>
      </c>
      <c r="O39" s="77" t="s">
        <v>978</v>
      </c>
      <c r="P39" s="77" t="s">
        <v>978</v>
      </c>
      <c r="Q39" s="77" t="s">
        <v>978</v>
      </c>
      <c r="R39" s="77" t="s">
        <v>978</v>
      </c>
      <c r="S39" s="77" t="s">
        <v>978</v>
      </c>
      <c r="T39" s="77" t="s">
        <v>978</v>
      </c>
      <c r="U39" s="77" t="s">
        <v>978</v>
      </c>
      <c r="V39" s="77" t="s">
        <v>978</v>
      </c>
      <c r="W39" s="77" t="s">
        <v>978</v>
      </c>
      <c r="X39" s="77" t="s">
        <v>978</v>
      </c>
      <c r="Y39" s="77" t="s">
        <v>978</v>
      </c>
      <c r="Z39" s="77" t="s">
        <v>978</v>
      </c>
      <c r="AA39" s="77" t="s">
        <v>978</v>
      </c>
      <c r="AB39" s="77" t="s">
        <v>978</v>
      </c>
      <c r="AC39" s="77" t="s">
        <v>978</v>
      </c>
    </row>
    <row r="40" spans="1:29" x14ac:dyDescent="0.3">
      <c r="A40" t="s">
        <v>1166</v>
      </c>
      <c r="B40" t="s">
        <v>1167</v>
      </c>
      <c r="C40" s="77" t="s">
        <v>192</v>
      </c>
      <c r="D40" s="77" t="s">
        <v>195</v>
      </c>
      <c r="E40" s="77" t="s">
        <v>205</v>
      </c>
      <c r="F40" s="77" t="s">
        <v>212</v>
      </c>
      <c r="G40" s="77" t="s">
        <v>340</v>
      </c>
      <c r="H40" s="77" t="s">
        <v>347</v>
      </c>
      <c r="I40" s="77" t="s">
        <v>380</v>
      </c>
      <c r="J40" s="77" t="s">
        <v>382</v>
      </c>
      <c r="K40" s="77" t="s">
        <v>471</v>
      </c>
      <c r="L40" s="77" t="s">
        <v>978</v>
      </c>
      <c r="M40" s="77" t="s">
        <v>978</v>
      </c>
      <c r="N40" s="77" t="s">
        <v>978</v>
      </c>
      <c r="O40" s="77" t="s">
        <v>978</v>
      </c>
      <c r="P40" s="77" t="s">
        <v>978</v>
      </c>
      <c r="Q40" s="77" t="s">
        <v>978</v>
      </c>
      <c r="R40" s="77" t="s">
        <v>978</v>
      </c>
      <c r="S40" s="77" t="s">
        <v>978</v>
      </c>
      <c r="T40" s="77" t="s">
        <v>978</v>
      </c>
      <c r="U40" s="77" t="s">
        <v>978</v>
      </c>
      <c r="V40" s="77" t="s">
        <v>978</v>
      </c>
      <c r="W40" s="77" t="s">
        <v>978</v>
      </c>
      <c r="X40" s="77" t="s">
        <v>978</v>
      </c>
      <c r="Y40" s="77" t="s">
        <v>978</v>
      </c>
      <c r="Z40" s="77" t="s">
        <v>978</v>
      </c>
      <c r="AA40" s="77" t="s">
        <v>978</v>
      </c>
      <c r="AB40" s="77" t="s">
        <v>978</v>
      </c>
      <c r="AC40" s="77" t="s">
        <v>978</v>
      </c>
    </row>
    <row r="41" spans="1:29" x14ac:dyDescent="0.3">
      <c r="A41" t="s">
        <v>1168</v>
      </c>
      <c r="B41" t="s">
        <v>1169</v>
      </c>
      <c r="C41" s="77" t="s">
        <v>991</v>
      </c>
      <c r="D41" s="77" t="s">
        <v>1170</v>
      </c>
      <c r="E41" s="77" t="s">
        <v>1171</v>
      </c>
      <c r="F41" s="77" t="s">
        <v>1172</v>
      </c>
      <c r="G41" s="77" t="s">
        <v>1173</v>
      </c>
      <c r="H41" s="77" t="s">
        <v>1174</v>
      </c>
      <c r="I41" s="77" t="s">
        <v>1175</v>
      </c>
      <c r="J41" s="77" t="s">
        <v>1176</v>
      </c>
      <c r="K41" s="77" t="s">
        <v>471</v>
      </c>
      <c r="L41" s="77" t="s">
        <v>978</v>
      </c>
      <c r="M41" s="77" t="s">
        <v>978</v>
      </c>
      <c r="N41" s="77" t="s">
        <v>978</v>
      </c>
      <c r="O41" s="77" t="s">
        <v>978</v>
      </c>
      <c r="P41" s="77" t="s">
        <v>978</v>
      </c>
      <c r="Q41" s="77" t="s">
        <v>978</v>
      </c>
      <c r="R41" s="77" t="s">
        <v>978</v>
      </c>
      <c r="S41" s="77" t="s">
        <v>978</v>
      </c>
      <c r="T41" s="77" t="s">
        <v>978</v>
      </c>
      <c r="U41" s="77" t="s">
        <v>978</v>
      </c>
      <c r="V41" s="77" t="s">
        <v>978</v>
      </c>
      <c r="W41" s="77" t="s">
        <v>978</v>
      </c>
      <c r="X41" s="77" t="s">
        <v>978</v>
      </c>
      <c r="Y41" s="77" t="s">
        <v>978</v>
      </c>
      <c r="Z41" s="77" t="s">
        <v>978</v>
      </c>
      <c r="AA41" s="77" t="s">
        <v>978</v>
      </c>
      <c r="AB41" s="77" t="s">
        <v>978</v>
      </c>
      <c r="AC41" s="77" t="s">
        <v>978</v>
      </c>
    </row>
    <row r="42" spans="1:29" x14ac:dyDescent="0.3">
      <c r="A42" t="s">
        <v>1177</v>
      </c>
      <c r="B42" t="s">
        <v>1178</v>
      </c>
      <c r="C42" s="77" t="s">
        <v>182</v>
      </c>
      <c r="D42" s="77" t="s">
        <v>937</v>
      </c>
      <c r="E42" s="77" t="s">
        <v>96</v>
      </c>
      <c r="F42" s="77" t="s">
        <v>930</v>
      </c>
      <c r="G42" s="77" t="s">
        <v>924</v>
      </c>
      <c r="H42" s="77" t="s">
        <v>63</v>
      </c>
      <c r="I42" s="77" t="s">
        <v>1179</v>
      </c>
      <c r="J42" s="77" t="s">
        <v>638</v>
      </c>
      <c r="K42" s="77" t="s">
        <v>1021</v>
      </c>
      <c r="L42" s="77" t="s">
        <v>1015</v>
      </c>
      <c r="M42" s="77" t="s">
        <v>1019</v>
      </c>
      <c r="N42" s="77" t="s">
        <v>1022</v>
      </c>
      <c r="O42" s="77" t="s">
        <v>471</v>
      </c>
      <c r="P42" s="77" t="s">
        <v>978</v>
      </c>
      <c r="Q42" s="77" t="s">
        <v>978</v>
      </c>
      <c r="R42" s="77" t="s">
        <v>978</v>
      </c>
      <c r="S42" s="77" t="s">
        <v>978</v>
      </c>
      <c r="T42" s="77" t="s">
        <v>978</v>
      </c>
      <c r="U42" s="77" t="s">
        <v>978</v>
      </c>
      <c r="V42" s="77" t="s">
        <v>978</v>
      </c>
      <c r="W42" s="77" t="s">
        <v>978</v>
      </c>
      <c r="X42" s="77" t="s">
        <v>978</v>
      </c>
      <c r="Y42" s="77" t="s">
        <v>978</v>
      </c>
      <c r="Z42" s="77" t="s">
        <v>978</v>
      </c>
      <c r="AA42" s="77" t="s">
        <v>978</v>
      </c>
      <c r="AB42" s="77" t="s">
        <v>978</v>
      </c>
      <c r="AC42" s="77" t="s">
        <v>978</v>
      </c>
    </row>
    <row r="43" spans="1:29" x14ac:dyDescent="0.3">
      <c r="A43" t="s">
        <v>1180</v>
      </c>
      <c r="B43" t="s">
        <v>1181</v>
      </c>
      <c r="C43" s="77" t="s">
        <v>1182</v>
      </c>
      <c r="D43" s="77" t="s">
        <v>1183</v>
      </c>
      <c r="E43" s="77" t="s">
        <v>1184</v>
      </c>
      <c r="F43" s="77" t="s">
        <v>1185</v>
      </c>
      <c r="G43" s="77" t="s">
        <v>471</v>
      </c>
      <c r="H43" s="77" t="s">
        <v>978</v>
      </c>
      <c r="I43" s="77" t="s">
        <v>978</v>
      </c>
      <c r="J43" s="77" t="s">
        <v>978</v>
      </c>
      <c r="K43" s="77" t="s">
        <v>978</v>
      </c>
      <c r="L43" s="77" t="s">
        <v>978</v>
      </c>
      <c r="M43" s="77" t="s">
        <v>978</v>
      </c>
      <c r="N43" s="77" t="s">
        <v>978</v>
      </c>
      <c r="O43" s="77" t="s">
        <v>978</v>
      </c>
      <c r="P43" s="77" t="s">
        <v>978</v>
      </c>
      <c r="Q43" s="77" t="s">
        <v>978</v>
      </c>
      <c r="R43" s="77" t="s">
        <v>978</v>
      </c>
      <c r="S43" s="77" t="s">
        <v>978</v>
      </c>
      <c r="T43" s="77" t="s">
        <v>978</v>
      </c>
      <c r="U43" s="77" t="s">
        <v>978</v>
      </c>
      <c r="V43" s="77" t="s">
        <v>978</v>
      </c>
      <c r="W43" s="77" t="s">
        <v>978</v>
      </c>
      <c r="X43" s="77" t="s">
        <v>978</v>
      </c>
      <c r="Y43" s="77" t="s">
        <v>978</v>
      </c>
      <c r="Z43" s="77" t="s">
        <v>978</v>
      </c>
      <c r="AA43" s="77" t="s">
        <v>978</v>
      </c>
      <c r="AB43" s="77" t="s">
        <v>978</v>
      </c>
      <c r="AC43" s="77" t="s">
        <v>978</v>
      </c>
    </row>
    <row r="44" spans="1:29" x14ac:dyDescent="0.3">
      <c r="A44" t="s">
        <v>1186</v>
      </c>
      <c r="B44" t="s">
        <v>1187</v>
      </c>
      <c r="C44" s="77" t="s">
        <v>568</v>
      </c>
      <c r="D44" s="77" t="s">
        <v>1039</v>
      </c>
      <c r="E44" s="77" t="s">
        <v>1188</v>
      </c>
      <c r="F44" s="77" t="s">
        <v>560</v>
      </c>
      <c r="G44" s="77" t="s">
        <v>1037</v>
      </c>
      <c r="H44" s="77" t="s">
        <v>1189</v>
      </c>
      <c r="I44" s="77" t="s">
        <v>1190</v>
      </c>
      <c r="J44" s="77" t="s">
        <v>210</v>
      </c>
      <c r="K44" s="77" t="s">
        <v>927</v>
      </c>
      <c r="L44" s="77" t="s">
        <v>1191</v>
      </c>
      <c r="M44" s="77" t="s">
        <v>234</v>
      </c>
      <c r="N44" s="77" t="s">
        <v>1038</v>
      </c>
      <c r="O44" s="77" t="s">
        <v>1192</v>
      </c>
      <c r="P44" s="77" t="s">
        <v>1193</v>
      </c>
      <c r="Q44" s="77" t="s">
        <v>1194</v>
      </c>
      <c r="R44" s="77" t="s">
        <v>1195</v>
      </c>
      <c r="S44" s="77" t="s">
        <v>471</v>
      </c>
      <c r="T44" s="77" t="s">
        <v>1196</v>
      </c>
      <c r="U44" s="77" t="s">
        <v>1197</v>
      </c>
      <c r="V44" s="77" t="s">
        <v>1198</v>
      </c>
      <c r="W44" s="77" t="s">
        <v>1199</v>
      </c>
      <c r="X44" s="77" t="s">
        <v>1200</v>
      </c>
      <c r="Y44" s="77" t="s">
        <v>1201</v>
      </c>
      <c r="Z44" s="77" t="s">
        <v>52</v>
      </c>
      <c r="AA44" s="77" t="s">
        <v>239</v>
      </c>
      <c r="AB44" s="77" t="s">
        <v>1202</v>
      </c>
      <c r="AC44" s="77" t="s">
        <v>978</v>
      </c>
    </row>
    <row r="45" spans="1:29" x14ac:dyDescent="0.3">
      <c r="A45" t="s">
        <v>1203</v>
      </c>
      <c r="B45" t="s">
        <v>1204</v>
      </c>
      <c r="C45" s="77" t="s">
        <v>402</v>
      </c>
      <c r="D45" s="77" t="s">
        <v>405</v>
      </c>
      <c r="E45" s="77" t="s">
        <v>407</v>
      </c>
      <c r="F45" s="77" t="s">
        <v>409</v>
      </c>
      <c r="G45" s="77" t="s">
        <v>291</v>
      </c>
      <c r="H45" s="77" t="s">
        <v>306</v>
      </c>
      <c r="I45" s="77" t="s">
        <v>1205</v>
      </c>
      <c r="J45" s="77" t="s">
        <v>361</v>
      </c>
      <c r="K45" s="77" t="s">
        <v>1206</v>
      </c>
      <c r="L45" s="77" t="s">
        <v>400</v>
      </c>
      <c r="M45" s="77" t="s">
        <v>471</v>
      </c>
      <c r="N45" s="77" t="s">
        <v>978</v>
      </c>
      <c r="O45" s="77" t="s">
        <v>978</v>
      </c>
      <c r="P45" s="77" t="s">
        <v>978</v>
      </c>
      <c r="Q45" s="77" t="s">
        <v>978</v>
      </c>
      <c r="R45" s="77" t="s">
        <v>978</v>
      </c>
      <c r="S45" s="77" t="s">
        <v>978</v>
      </c>
      <c r="T45" s="77" t="s">
        <v>978</v>
      </c>
      <c r="U45" s="77" t="s">
        <v>978</v>
      </c>
      <c r="V45" s="77" t="s">
        <v>978</v>
      </c>
      <c r="W45" s="77" t="s">
        <v>978</v>
      </c>
      <c r="X45" s="77" t="s">
        <v>978</v>
      </c>
      <c r="Y45" s="77" t="s">
        <v>978</v>
      </c>
      <c r="Z45" s="77" t="s">
        <v>978</v>
      </c>
      <c r="AA45" s="77" t="s">
        <v>978</v>
      </c>
      <c r="AB45" s="77" t="s">
        <v>978</v>
      </c>
      <c r="AC45" s="77" t="s">
        <v>978</v>
      </c>
    </row>
    <row r="46" spans="1:29" x14ac:dyDescent="0.3">
      <c r="A46" t="s">
        <v>1207</v>
      </c>
      <c r="B46" t="s">
        <v>1208</v>
      </c>
      <c r="C46" s="77" t="s">
        <v>485</v>
      </c>
      <c r="D46" s="77" t="s">
        <v>488</v>
      </c>
      <c r="E46" s="77" t="s">
        <v>482</v>
      </c>
      <c r="F46" s="77" t="s">
        <v>391</v>
      </c>
      <c r="G46" s="77" t="s">
        <v>306</v>
      </c>
      <c r="H46" s="77" t="s">
        <v>375</v>
      </c>
      <c r="I46" s="77" t="s">
        <v>200</v>
      </c>
      <c r="J46" s="77" t="s">
        <v>400</v>
      </c>
      <c r="K46" s="77" t="s">
        <v>471</v>
      </c>
      <c r="L46" s="77" t="s">
        <v>978</v>
      </c>
      <c r="M46" s="77" t="s">
        <v>978</v>
      </c>
      <c r="N46" s="77" t="s">
        <v>978</v>
      </c>
      <c r="O46" s="77" t="s">
        <v>978</v>
      </c>
      <c r="P46" s="77" t="s">
        <v>978</v>
      </c>
      <c r="Q46" s="77" t="s">
        <v>978</v>
      </c>
      <c r="R46" s="77" t="s">
        <v>978</v>
      </c>
      <c r="S46" s="77" t="s">
        <v>978</v>
      </c>
      <c r="T46" s="77" t="s">
        <v>978</v>
      </c>
      <c r="U46" s="77" t="s">
        <v>978</v>
      </c>
      <c r="V46" s="77" t="s">
        <v>978</v>
      </c>
      <c r="W46" s="77" t="s">
        <v>978</v>
      </c>
      <c r="X46" s="77" t="s">
        <v>978</v>
      </c>
      <c r="Y46" s="77" t="s">
        <v>978</v>
      </c>
      <c r="Z46" s="77" t="s">
        <v>978</v>
      </c>
      <c r="AA46" s="77" t="s">
        <v>978</v>
      </c>
      <c r="AB46" s="77" t="s">
        <v>978</v>
      </c>
      <c r="AC46" s="77" t="s">
        <v>978</v>
      </c>
    </row>
    <row r="47" spans="1:29" x14ac:dyDescent="0.3">
      <c r="A47" t="s">
        <v>1209</v>
      </c>
      <c r="B47" t="s">
        <v>1210</v>
      </c>
      <c r="C47" s="77" t="s">
        <v>1211</v>
      </c>
      <c r="D47" s="77" t="s">
        <v>1212</v>
      </c>
      <c r="E47" s="77" t="s">
        <v>1213</v>
      </c>
      <c r="F47" s="77" t="s">
        <v>1214</v>
      </c>
      <c r="G47" s="77" t="s">
        <v>471</v>
      </c>
      <c r="H47" s="77" t="s">
        <v>978</v>
      </c>
      <c r="I47" s="77" t="s">
        <v>978</v>
      </c>
      <c r="J47" s="77" t="s">
        <v>978</v>
      </c>
      <c r="K47" s="77" t="s">
        <v>978</v>
      </c>
      <c r="L47" s="77" t="s">
        <v>978</v>
      </c>
      <c r="M47" s="77" t="s">
        <v>978</v>
      </c>
      <c r="N47" s="77" t="s">
        <v>978</v>
      </c>
      <c r="O47" s="77" t="s">
        <v>978</v>
      </c>
      <c r="P47" s="77" t="s">
        <v>978</v>
      </c>
      <c r="Q47" s="77" t="s">
        <v>978</v>
      </c>
      <c r="R47" s="77" t="s">
        <v>978</v>
      </c>
      <c r="S47" s="77" t="s">
        <v>978</v>
      </c>
      <c r="T47" s="77" t="s">
        <v>978</v>
      </c>
      <c r="U47" s="77" t="s">
        <v>978</v>
      </c>
      <c r="V47" s="77" t="s">
        <v>978</v>
      </c>
      <c r="W47" s="77" t="s">
        <v>978</v>
      </c>
      <c r="X47" s="77" t="s">
        <v>978</v>
      </c>
      <c r="Y47" s="77" t="s">
        <v>978</v>
      </c>
      <c r="Z47" s="77" t="s">
        <v>978</v>
      </c>
      <c r="AA47" s="77" t="s">
        <v>978</v>
      </c>
      <c r="AB47" s="77" t="s">
        <v>978</v>
      </c>
      <c r="AC47" s="77" t="s">
        <v>978</v>
      </c>
    </row>
    <row r="48" spans="1:29" x14ac:dyDescent="0.3">
      <c r="A48" t="s">
        <v>1215</v>
      </c>
      <c r="B48" t="s">
        <v>1216</v>
      </c>
      <c r="C48" s="77" t="s">
        <v>96</v>
      </c>
      <c r="D48" s="77" t="s">
        <v>326</v>
      </c>
      <c r="E48" s="77" t="s">
        <v>137</v>
      </c>
      <c r="F48" s="77" t="s">
        <v>145</v>
      </c>
      <c r="G48" s="77" t="s">
        <v>357</v>
      </c>
      <c r="H48" s="77" t="s">
        <v>271</v>
      </c>
      <c r="I48" s="77" t="s">
        <v>574</v>
      </c>
      <c r="J48" s="77" t="s">
        <v>577</v>
      </c>
      <c r="K48" s="77" t="s">
        <v>580</v>
      </c>
      <c r="L48" s="77" t="s">
        <v>471</v>
      </c>
      <c r="M48" s="77" t="s">
        <v>978</v>
      </c>
      <c r="N48" s="77" t="s">
        <v>978</v>
      </c>
      <c r="O48" s="77" t="s">
        <v>978</v>
      </c>
      <c r="P48" s="77" t="s">
        <v>978</v>
      </c>
      <c r="Q48" s="77" t="s">
        <v>978</v>
      </c>
      <c r="R48" s="77" t="s">
        <v>978</v>
      </c>
      <c r="S48" s="77" t="s">
        <v>978</v>
      </c>
      <c r="T48" s="77" t="s">
        <v>978</v>
      </c>
      <c r="U48" s="77" t="s">
        <v>978</v>
      </c>
      <c r="V48" s="77" t="s">
        <v>978</v>
      </c>
      <c r="W48" s="77" t="s">
        <v>978</v>
      </c>
      <c r="X48" s="77" t="s">
        <v>978</v>
      </c>
      <c r="Y48" s="77" t="s">
        <v>978</v>
      </c>
      <c r="Z48" s="77" t="s">
        <v>978</v>
      </c>
      <c r="AA48" s="77" t="s">
        <v>978</v>
      </c>
      <c r="AB48" s="77" t="s">
        <v>978</v>
      </c>
      <c r="AC48" s="77" t="s">
        <v>978</v>
      </c>
    </row>
    <row r="49" spans="1:29" x14ac:dyDescent="0.3">
      <c r="A49" t="s">
        <v>1217</v>
      </c>
      <c r="B49" t="s">
        <v>1218</v>
      </c>
      <c r="C49" s="77" t="s">
        <v>1219</v>
      </c>
      <c r="D49" s="77" t="s">
        <v>1220</v>
      </c>
      <c r="E49" s="77" t="s">
        <v>1221</v>
      </c>
      <c r="F49" s="77" t="s">
        <v>1222</v>
      </c>
      <c r="G49" s="77" t="s">
        <v>471</v>
      </c>
      <c r="H49" s="77" t="s">
        <v>978</v>
      </c>
      <c r="I49" s="77" t="s">
        <v>978</v>
      </c>
      <c r="J49" s="77" t="s">
        <v>978</v>
      </c>
      <c r="K49" s="77" t="s">
        <v>978</v>
      </c>
      <c r="L49" s="77" t="s">
        <v>978</v>
      </c>
      <c r="M49" s="77" t="s">
        <v>978</v>
      </c>
      <c r="N49" s="77" t="s">
        <v>978</v>
      </c>
      <c r="O49" s="77" t="s">
        <v>978</v>
      </c>
      <c r="P49" s="77" t="s">
        <v>978</v>
      </c>
      <c r="Q49" s="77" t="s">
        <v>978</v>
      </c>
      <c r="R49" s="77" t="s">
        <v>978</v>
      </c>
      <c r="S49" s="77" t="s">
        <v>978</v>
      </c>
      <c r="T49" s="77" t="s">
        <v>978</v>
      </c>
      <c r="U49" s="77" t="s">
        <v>978</v>
      </c>
      <c r="V49" s="77" t="s">
        <v>978</v>
      </c>
      <c r="W49" s="77" t="s">
        <v>978</v>
      </c>
      <c r="X49" s="77" t="s">
        <v>978</v>
      </c>
      <c r="Y49" s="77" t="s">
        <v>978</v>
      </c>
      <c r="Z49" s="77" t="s">
        <v>978</v>
      </c>
      <c r="AA49" s="77" t="s">
        <v>978</v>
      </c>
      <c r="AB49" s="77" t="s">
        <v>978</v>
      </c>
      <c r="AC49" s="77" t="s">
        <v>978</v>
      </c>
    </row>
    <row r="50" spans="1:29" x14ac:dyDescent="0.3">
      <c r="A50" t="s">
        <v>1223</v>
      </c>
      <c r="B50" t="s">
        <v>1224</v>
      </c>
      <c r="C50" s="77" t="s">
        <v>219</v>
      </c>
      <c r="D50" s="77" t="s">
        <v>222</v>
      </c>
      <c r="E50" s="77" t="s">
        <v>225</v>
      </c>
      <c r="F50" s="77" t="s">
        <v>227</v>
      </c>
      <c r="G50" s="77" t="s">
        <v>1225</v>
      </c>
      <c r="H50" s="77" t="s">
        <v>1226</v>
      </c>
      <c r="I50" s="77" t="s">
        <v>1227</v>
      </c>
      <c r="J50" s="77" t="s">
        <v>471</v>
      </c>
      <c r="K50" s="77" t="s">
        <v>978</v>
      </c>
      <c r="L50" s="77" t="s">
        <v>978</v>
      </c>
      <c r="M50" s="77" t="s">
        <v>978</v>
      </c>
      <c r="N50" s="77" t="s">
        <v>978</v>
      </c>
      <c r="O50" s="77" t="s">
        <v>978</v>
      </c>
      <c r="P50" s="77" t="s">
        <v>978</v>
      </c>
      <c r="Q50" s="77" t="s">
        <v>978</v>
      </c>
      <c r="R50" s="77" t="s">
        <v>978</v>
      </c>
      <c r="S50" s="77" t="s">
        <v>978</v>
      </c>
      <c r="T50" s="77" t="s">
        <v>978</v>
      </c>
      <c r="U50" s="77" t="s">
        <v>978</v>
      </c>
      <c r="V50" s="77" t="s">
        <v>978</v>
      </c>
      <c r="W50" s="77" t="s">
        <v>978</v>
      </c>
      <c r="X50" s="77" t="s">
        <v>978</v>
      </c>
      <c r="Y50" s="77" t="s">
        <v>978</v>
      </c>
      <c r="Z50" s="77" t="s">
        <v>978</v>
      </c>
      <c r="AA50" s="77" t="s">
        <v>978</v>
      </c>
      <c r="AB50" s="77" t="s">
        <v>978</v>
      </c>
      <c r="AC50" s="77" t="s">
        <v>978</v>
      </c>
    </row>
    <row r="51" spans="1:29" x14ac:dyDescent="0.3">
      <c r="A51" t="s">
        <v>1228</v>
      </c>
      <c r="B51" t="s">
        <v>1229</v>
      </c>
      <c r="C51" s="77" t="s">
        <v>202</v>
      </c>
      <c r="D51" s="77" t="s">
        <v>173</v>
      </c>
      <c r="E51" s="77" t="s">
        <v>257</v>
      </c>
      <c r="F51" s="77" t="s">
        <v>503</v>
      </c>
      <c r="G51" s="77" t="s">
        <v>512</v>
      </c>
      <c r="H51" s="77" t="s">
        <v>515</v>
      </c>
      <c r="I51" s="77" t="s">
        <v>266</v>
      </c>
      <c r="J51" s="77" t="s">
        <v>921</v>
      </c>
      <c r="K51" s="77" t="s">
        <v>1015</v>
      </c>
      <c r="L51" s="77" t="s">
        <v>1151</v>
      </c>
      <c r="M51" s="77" t="s">
        <v>471</v>
      </c>
      <c r="N51" s="77" t="s">
        <v>978</v>
      </c>
      <c r="O51" s="77" t="s">
        <v>978</v>
      </c>
      <c r="P51" s="77" t="s">
        <v>978</v>
      </c>
      <c r="Q51" s="77" t="s">
        <v>978</v>
      </c>
      <c r="R51" s="77" t="s">
        <v>978</v>
      </c>
      <c r="S51" s="77" t="s">
        <v>978</v>
      </c>
      <c r="T51" s="77" t="s">
        <v>978</v>
      </c>
      <c r="U51" s="77" t="s">
        <v>978</v>
      </c>
      <c r="V51" s="77" t="s">
        <v>978</v>
      </c>
      <c r="W51" s="77" t="s">
        <v>978</v>
      </c>
      <c r="X51" s="77" t="s">
        <v>978</v>
      </c>
      <c r="Y51" s="77" t="s">
        <v>978</v>
      </c>
      <c r="Z51" s="77" t="s">
        <v>978</v>
      </c>
      <c r="AA51" s="77" t="s">
        <v>978</v>
      </c>
      <c r="AB51" s="77" t="s">
        <v>978</v>
      </c>
      <c r="AC51" s="77" t="s">
        <v>978</v>
      </c>
    </row>
    <row r="52" spans="1:29" x14ac:dyDescent="0.3">
      <c r="A52" t="s">
        <v>1230</v>
      </c>
      <c r="B52" t="s">
        <v>232</v>
      </c>
      <c r="C52" s="77" t="s">
        <v>200</v>
      </c>
      <c r="D52" s="77" t="s">
        <v>197</v>
      </c>
      <c r="E52" s="77" t="s">
        <v>229</v>
      </c>
      <c r="F52" s="77" t="s">
        <v>430</v>
      </c>
      <c r="G52" s="77" t="s">
        <v>1231</v>
      </c>
      <c r="H52" s="77" t="s">
        <v>1232</v>
      </c>
      <c r="I52" s="77" t="s">
        <v>1233</v>
      </c>
      <c r="J52" s="77" t="s">
        <v>231</v>
      </c>
      <c r="K52" s="77" t="s">
        <v>1234</v>
      </c>
      <c r="L52" s="77" t="s">
        <v>471</v>
      </c>
      <c r="M52" s="77" t="s">
        <v>978</v>
      </c>
      <c r="N52" s="77" t="s">
        <v>978</v>
      </c>
      <c r="O52" s="77" t="s">
        <v>978</v>
      </c>
      <c r="P52" s="77" t="s">
        <v>978</v>
      </c>
      <c r="Q52" s="77" t="s">
        <v>978</v>
      </c>
      <c r="R52" s="77" t="s">
        <v>978</v>
      </c>
      <c r="S52" s="77" t="s">
        <v>978</v>
      </c>
      <c r="T52" s="77" t="s">
        <v>978</v>
      </c>
      <c r="U52" s="77" t="s">
        <v>978</v>
      </c>
      <c r="V52" s="77" t="s">
        <v>978</v>
      </c>
      <c r="W52" s="77" t="s">
        <v>978</v>
      </c>
      <c r="X52" s="77" t="s">
        <v>978</v>
      </c>
      <c r="Y52" s="77" t="s">
        <v>978</v>
      </c>
      <c r="Z52" s="77" t="s">
        <v>978</v>
      </c>
      <c r="AA52" s="77" t="s">
        <v>978</v>
      </c>
      <c r="AB52" s="77" t="s">
        <v>978</v>
      </c>
      <c r="AC52" s="77" t="s">
        <v>978</v>
      </c>
    </row>
    <row r="53" spans="1:29" x14ac:dyDescent="0.3">
      <c r="A53" t="s">
        <v>1235</v>
      </c>
      <c r="B53" t="s">
        <v>1236</v>
      </c>
      <c r="C53" s="77" t="s">
        <v>239</v>
      </c>
      <c r="D53" s="77" t="s">
        <v>237</v>
      </c>
      <c r="E53" s="77" t="s">
        <v>52</v>
      </c>
      <c r="F53" s="77" t="s">
        <v>145</v>
      </c>
      <c r="G53" s="77" t="s">
        <v>1237</v>
      </c>
      <c r="H53" s="77" t="s">
        <v>918</v>
      </c>
      <c r="I53" s="77" t="s">
        <v>1238</v>
      </c>
      <c r="J53" s="77" t="s">
        <v>927</v>
      </c>
      <c r="K53" s="77" t="s">
        <v>935</v>
      </c>
      <c r="L53" s="77" t="s">
        <v>1239</v>
      </c>
      <c r="M53" s="77" t="s">
        <v>942</v>
      </c>
      <c r="N53" s="77" t="s">
        <v>944</v>
      </c>
      <c r="O53" s="77" t="s">
        <v>1072</v>
      </c>
      <c r="P53" s="77" t="s">
        <v>471</v>
      </c>
      <c r="Q53" s="77" t="s">
        <v>978</v>
      </c>
      <c r="R53" s="77" t="s">
        <v>978</v>
      </c>
      <c r="S53" s="77" t="s">
        <v>978</v>
      </c>
      <c r="T53" s="77" t="s">
        <v>978</v>
      </c>
      <c r="U53" s="77" t="s">
        <v>978</v>
      </c>
      <c r="V53" s="77" t="s">
        <v>978</v>
      </c>
      <c r="W53" s="77" t="s">
        <v>978</v>
      </c>
      <c r="X53" s="77" t="s">
        <v>978</v>
      </c>
      <c r="Y53" s="77" t="s">
        <v>978</v>
      </c>
      <c r="Z53" s="77" t="s">
        <v>978</v>
      </c>
      <c r="AA53" s="77" t="s">
        <v>978</v>
      </c>
      <c r="AB53" s="77" t="s">
        <v>978</v>
      </c>
      <c r="AC53" s="77" t="s">
        <v>978</v>
      </c>
    </row>
    <row r="54" spans="1:29" x14ac:dyDescent="0.3">
      <c r="A54" t="s">
        <v>1240</v>
      </c>
      <c r="B54" t="s">
        <v>1241</v>
      </c>
      <c r="C54" s="77" t="s">
        <v>241</v>
      </c>
      <c r="D54" s="77" t="s">
        <v>244</v>
      </c>
      <c r="E54" s="77" t="s">
        <v>246</v>
      </c>
      <c r="F54" s="77" t="s">
        <v>248</v>
      </c>
      <c r="G54" s="77" t="s">
        <v>90</v>
      </c>
      <c r="H54" s="77" t="s">
        <v>316</v>
      </c>
      <c r="I54" s="77" t="s">
        <v>1242</v>
      </c>
      <c r="J54" s="77" t="s">
        <v>1081</v>
      </c>
      <c r="K54" s="77" t="s">
        <v>1243</v>
      </c>
      <c r="L54" s="77" t="s">
        <v>372</v>
      </c>
      <c r="M54" s="77" t="s">
        <v>471</v>
      </c>
      <c r="N54" s="77" t="s">
        <v>978</v>
      </c>
      <c r="O54" s="77" t="s">
        <v>978</v>
      </c>
      <c r="P54" s="77" t="s">
        <v>978</v>
      </c>
      <c r="Q54" s="77" t="s">
        <v>978</v>
      </c>
      <c r="R54" s="77" t="s">
        <v>978</v>
      </c>
      <c r="S54" s="77" t="s">
        <v>978</v>
      </c>
      <c r="T54" s="77" t="s">
        <v>978</v>
      </c>
      <c r="U54" s="77" t="s">
        <v>978</v>
      </c>
      <c r="V54" s="77" t="s">
        <v>978</v>
      </c>
      <c r="W54" s="77" t="s">
        <v>978</v>
      </c>
      <c r="X54" s="77" t="s">
        <v>978</v>
      </c>
      <c r="Y54" s="77" t="s">
        <v>978</v>
      </c>
      <c r="Z54" s="77" t="s">
        <v>978</v>
      </c>
      <c r="AA54" s="77" t="s">
        <v>978</v>
      </c>
      <c r="AB54" s="77" t="s">
        <v>978</v>
      </c>
      <c r="AC54" s="77" t="s">
        <v>978</v>
      </c>
    </row>
    <row r="55" spans="1:29" x14ac:dyDescent="0.3">
      <c r="A55" t="s">
        <v>1244</v>
      </c>
      <c r="B55" t="s">
        <v>1245</v>
      </c>
      <c r="C55" s="77" t="s">
        <v>1246</v>
      </c>
      <c r="D55" s="77" t="s">
        <v>1247</v>
      </c>
      <c r="E55" s="77" t="s">
        <v>1248</v>
      </c>
      <c r="F55" s="77" t="s">
        <v>1249</v>
      </c>
      <c r="G55" s="77" t="s">
        <v>1250</v>
      </c>
      <c r="H55" s="77" t="s">
        <v>1251</v>
      </c>
      <c r="I55" s="77" t="s">
        <v>369</v>
      </c>
      <c r="J55" s="77" t="s">
        <v>378</v>
      </c>
      <c r="K55" s="77" t="s">
        <v>1252</v>
      </c>
      <c r="L55" s="77" t="s">
        <v>1253</v>
      </c>
      <c r="M55" s="77" t="s">
        <v>471</v>
      </c>
      <c r="N55" s="77" t="s">
        <v>978</v>
      </c>
      <c r="O55" s="77" t="s">
        <v>978</v>
      </c>
      <c r="P55" s="77" t="s">
        <v>978</v>
      </c>
      <c r="Q55" s="77" t="s">
        <v>978</v>
      </c>
      <c r="R55" s="77" t="s">
        <v>978</v>
      </c>
      <c r="S55" s="77" t="s">
        <v>978</v>
      </c>
      <c r="T55" s="77" t="s">
        <v>978</v>
      </c>
      <c r="U55" s="77" t="s">
        <v>978</v>
      </c>
      <c r="V55" s="77" t="s">
        <v>978</v>
      </c>
      <c r="W55" s="77" t="s">
        <v>978</v>
      </c>
      <c r="X55" s="77" t="s">
        <v>978</v>
      </c>
      <c r="Y55" s="77" t="s">
        <v>978</v>
      </c>
      <c r="Z55" s="77" t="s">
        <v>978</v>
      </c>
      <c r="AA55" s="77" t="s">
        <v>978</v>
      </c>
      <c r="AB55" s="77" t="s">
        <v>978</v>
      </c>
      <c r="AC55" s="77" t="s">
        <v>978</v>
      </c>
    </row>
    <row r="56" spans="1:29" x14ac:dyDescent="0.3">
      <c r="A56" t="s">
        <v>1254</v>
      </c>
      <c r="B56" t="s">
        <v>1255</v>
      </c>
      <c r="C56" s="77" t="s">
        <v>1256</v>
      </c>
      <c r="D56" s="77" t="s">
        <v>1257</v>
      </c>
      <c r="E56" s="77" t="s">
        <v>1258</v>
      </c>
      <c r="F56" s="77" t="s">
        <v>1259</v>
      </c>
      <c r="G56" s="77" t="s">
        <v>1260</v>
      </c>
      <c r="H56" s="77" t="s">
        <v>1261</v>
      </c>
      <c r="I56" s="77" t="s">
        <v>471</v>
      </c>
      <c r="J56" s="77" t="s">
        <v>978</v>
      </c>
      <c r="K56" s="77" t="s">
        <v>978</v>
      </c>
      <c r="L56" s="77" t="s">
        <v>978</v>
      </c>
      <c r="M56" s="77" t="s">
        <v>978</v>
      </c>
      <c r="N56" s="77" t="s">
        <v>978</v>
      </c>
      <c r="O56" s="77" t="s">
        <v>978</v>
      </c>
      <c r="P56" s="77" t="s">
        <v>978</v>
      </c>
      <c r="Q56" s="77" t="s">
        <v>978</v>
      </c>
      <c r="R56" s="77" t="s">
        <v>978</v>
      </c>
      <c r="S56" s="77" t="s">
        <v>978</v>
      </c>
      <c r="T56" s="77" t="s">
        <v>978</v>
      </c>
      <c r="U56" s="77" t="s">
        <v>978</v>
      </c>
      <c r="V56" s="77" t="s">
        <v>978</v>
      </c>
      <c r="W56" s="77" t="s">
        <v>978</v>
      </c>
      <c r="X56" s="77" t="s">
        <v>978</v>
      </c>
      <c r="Y56" s="77" t="s">
        <v>978</v>
      </c>
      <c r="Z56" s="77" t="s">
        <v>978</v>
      </c>
      <c r="AA56" s="77" t="s">
        <v>978</v>
      </c>
      <c r="AB56" s="77" t="s">
        <v>978</v>
      </c>
      <c r="AC56" s="77" t="s">
        <v>978</v>
      </c>
    </row>
    <row r="57" spans="1:29" x14ac:dyDescent="0.3">
      <c r="A57" t="s">
        <v>1262</v>
      </c>
      <c r="B57" t="s">
        <v>1263</v>
      </c>
      <c r="C57" s="77" t="s">
        <v>991</v>
      </c>
      <c r="D57" s="77" t="s">
        <v>1264</v>
      </c>
      <c r="E57" s="77" t="s">
        <v>1265</v>
      </c>
      <c r="F57" s="77" t="s">
        <v>1266</v>
      </c>
      <c r="G57" s="77" t="s">
        <v>471</v>
      </c>
      <c r="H57" s="77" t="s">
        <v>978</v>
      </c>
      <c r="I57" s="77" t="s">
        <v>978</v>
      </c>
      <c r="J57" s="77" t="s">
        <v>978</v>
      </c>
      <c r="K57" s="77" t="s">
        <v>978</v>
      </c>
      <c r="L57" s="77" t="s">
        <v>978</v>
      </c>
      <c r="M57" s="77" t="s">
        <v>978</v>
      </c>
      <c r="N57" s="77" t="s">
        <v>978</v>
      </c>
      <c r="O57" s="77" t="s">
        <v>978</v>
      </c>
      <c r="P57" s="77" t="s">
        <v>978</v>
      </c>
      <c r="Q57" s="77" t="s">
        <v>978</v>
      </c>
      <c r="R57" s="77" t="s">
        <v>978</v>
      </c>
      <c r="S57" s="77" t="s">
        <v>978</v>
      </c>
      <c r="T57" s="77" t="s">
        <v>978</v>
      </c>
      <c r="U57" s="77" t="s">
        <v>978</v>
      </c>
      <c r="V57" s="77" t="s">
        <v>978</v>
      </c>
      <c r="W57" s="77" t="s">
        <v>978</v>
      </c>
      <c r="X57" s="77" t="s">
        <v>978</v>
      </c>
      <c r="Y57" s="77" t="s">
        <v>978</v>
      </c>
      <c r="Z57" s="77" t="s">
        <v>978</v>
      </c>
      <c r="AA57" s="77" t="s">
        <v>978</v>
      </c>
      <c r="AB57" s="77" t="s">
        <v>978</v>
      </c>
      <c r="AC57" s="77" t="s">
        <v>978</v>
      </c>
    </row>
    <row r="58" spans="1:29" x14ac:dyDescent="0.3">
      <c r="A58" t="s">
        <v>1267</v>
      </c>
      <c r="B58" t="s">
        <v>827</v>
      </c>
      <c r="C58" s="77" t="s">
        <v>217</v>
      </c>
      <c r="D58" s="77" t="s">
        <v>826</v>
      </c>
      <c r="E58" s="77" t="s">
        <v>66</v>
      </c>
      <c r="F58" s="77" t="s">
        <v>998</v>
      </c>
      <c r="G58" s="77" t="s">
        <v>1268</v>
      </c>
      <c r="H58" s="77" t="s">
        <v>1269</v>
      </c>
      <c r="I58" s="77" t="s">
        <v>1270</v>
      </c>
      <c r="J58" s="77" t="s">
        <v>1271</v>
      </c>
      <c r="K58" s="77" t="s">
        <v>1272</v>
      </c>
      <c r="L58" s="77" t="s">
        <v>1003</v>
      </c>
      <c r="M58" s="77" t="s">
        <v>1006</v>
      </c>
      <c r="N58" s="77" t="s">
        <v>1007</v>
      </c>
      <c r="O58" s="77" t="s">
        <v>471</v>
      </c>
      <c r="P58" s="77" t="s">
        <v>1027</v>
      </c>
      <c r="Q58" s="77" t="s">
        <v>978</v>
      </c>
      <c r="R58" s="77" t="s">
        <v>978</v>
      </c>
      <c r="S58" s="77" t="s">
        <v>978</v>
      </c>
      <c r="T58" s="77" t="s">
        <v>978</v>
      </c>
      <c r="U58" s="77" t="s">
        <v>978</v>
      </c>
      <c r="V58" s="77" t="s">
        <v>978</v>
      </c>
      <c r="W58" s="77" t="s">
        <v>978</v>
      </c>
      <c r="X58" s="77" t="s">
        <v>978</v>
      </c>
      <c r="Y58" s="77" t="s">
        <v>978</v>
      </c>
      <c r="Z58" s="77" t="s">
        <v>978</v>
      </c>
      <c r="AA58" s="77" t="s">
        <v>978</v>
      </c>
      <c r="AB58" s="77" t="s">
        <v>978</v>
      </c>
      <c r="AC58" s="77" t="s">
        <v>978</v>
      </c>
    </row>
    <row r="59" spans="1:29" x14ac:dyDescent="0.3">
      <c r="A59" t="s">
        <v>1273</v>
      </c>
      <c r="B59" t="s">
        <v>1274</v>
      </c>
      <c r="C59" s="77" t="s">
        <v>932</v>
      </c>
      <c r="D59" s="77" t="s">
        <v>939</v>
      </c>
      <c r="E59" s="77" t="s">
        <v>326</v>
      </c>
      <c r="F59" s="77" t="s">
        <v>909</v>
      </c>
      <c r="G59" s="77" t="s">
        <v>629</v>
      </c>
      <c r="H59" s="77" t="s">
        <v>494</v>
      </c>
      <c r="I59" s="77" t="s">
        <v>266</v>
      </c>
      <c r="J59" s="77" t="s">
        <v>1072</v>
      </c>
      <c r="K59" s="77" t="s">
        <v>471</v>
      </c>
      <c r="L59" s="77" t="s">
        <v>978</v>
      </c>
      <c r="M59" s="77" t="s">
        <v>978</v>
      </c>
      <c r="N59" s="77" t="s">
        <v>978</v>
      </c>
      <c r="O59" s="77" t="s">
        <v>978</v>
      </c>
      <c r="P59" s="77" t="s">
        <v>978</v>
      </c>
      <c r="Q59" s="77" t="s">
        <v>978</v>
      </c>
      <c r="R59" s="77" t="s">
        <v>978</v>
      </c>
      <c r="S59" s="77" t="s">
        <v>978</v>
      </c>
      <c r="T59" s="77" t="s">
        <v>978</v>
      </c>
      <c r="U59" s="77" t="s">
        <v>978</v>
      </c>
      <c r="V59" s="77" t="s">
        <v>978</v>
      </c>
      <c r="W59" s="77" t="s">
        <v>978</v>
      </c>
      <c r="X59" s="77" t="s">
        <v>978</v>
      </c>
      <c r="Y59" s="77" t="s">
        <v>978</v>
      </c>
      <c r="Z59" s="77" t="s">
        <v>978</v>
      </c>
      <c r="AA59" s="77" t="s">
        <v>978</v>
      </c>
      <c r="AB59" s="77" t="s">
        <v>978</v>
      </c>
      <c r="AC59" s="77" t="s">
        <v>978</v>
      </c>
    </row>
    <row r="60" spans="1:29" x14ac:dyDescent="0.3">
      <c r="A60" t="s">
        <v>1275</v>
      </c>
      <c r="B60" t="s">
        <v>1276</v>
      </c>
      <c r="C60" s="77" t="s">
        <v>1277</v>
      </c>
      <c r="D60" s="77" t="s">
        <v>1278</v>
      </c>
      <c r="E60" s="77" t="s">
        <v>1279</v>
      </c>
      <c r="F60" s="77" t="s">
        <v>1280</v>
      </c>
      <c r="G60" s="77" t="s">
        <v>1281</v>
      </c>
      <c r="H60" s="77" t="s">
        <v>1151</v>
      </c>
      <c r="I60" s="77" t="s">
        <v>1282</v>
      </c>
      <c r="J60" s="77" t="s">
        <v>471</v>
      </c>
      <c r="K60" s="77" t="s">
        <v>978</v>
      </c>
      <c r="L60" s="77" t="s">
        <v>978</v>
      </c>
      <c r="M60" s="77" t="s">
        <v>978</v>
      </c>
      <c r="N60" s="77" t="s">
        <v>978</v>
      </c>
      <c r="O60" s="77" t="s">
        <v>978</v>
      </c>
      <c r="P60" s="77" t="s">
        <v>978</v>
      </c>
      <c r="Q60" s="77" t="s">
        <v>978</v>
      </c>
      <c r="R60" s="77" t="s">
        <v>978</v>
      </c>
      <c r="S60" s="77" t="s">
        <v>978</v>
      </c>
      <c r="T60" s="77" t="s">
        <v>978</v>
      </c>
      <c r="U60" s="77" t="s">
        <v>978</v>
      </c>
      <c r="V60" s="77" t="s">
        <v>978</v>
      </c>
      <c r="W60" s="77" t="s">
        <v>978</v>
      </c>
      <c r="X60" s="77" t="s">
        <v>978</v>
      </c>
      <c r="Y60" s="77" t="s">
        <v>978</v>
      </c>
      <c r="Z60" s="77" t="s">
        <v>978</v>
      </c>
      <c r="AA60" s="77" t="s">
        <v>978</v>
      </c>
      <c r="AB60" s="77" t="s">
        <v>978</v>
      </c>
      <c r="AC60" s="77" t="s">
        <v>978</v>
      </c>
    </row>
    <row r="61" spans="1:29" x14ac:dyDescent="0.3">
      <c r="A61" t="s">
        <v>1283</v>
      </c>
      <c r="B61" t="s">
        <v>1284</v>
      </c>
      <c r="C61" s="77" t="s">
        <v>1031</v>
      </c>
      <c r="D61" s="77" t="s">
        <v>1285</v>
      </c>
      <c r="E61" s="77" t="s">
        <v>1286</v>
      </c>
      <c r="F61" s="77" t="s">
        <v>1287</v>
      </c>
      <c r="G61" s="77" t="s">
        <v>1288</v>
      </c>
      <c r="H61" s="77" t="s">
        <v>471</v>
      </c>
      <c r="I61" s="77" t="s">
        <v>978</v>
      </c>
      <c r="J61" s="77" t="s">
        <v>978</v>
      </c>
      <c r="K61" s="77" t="s">
        <v>978</v>
      </c>
      <c r="L61" s="77" t="s">
        <v>978</v>
      </c>
      <c r="M61" s="77" t="s">
        <v>978</v>
      </c>
      <c r="N61" s="77" t="s">
        <v>978</v>
      </c>
      <c r="O61" s="77" t="s">
        <v>978</v>
      </c>
      <c r="P61" s="77" t="s">
        <v>978</v>
      </c>
      <c r="Q61" s="77" t="s">
        <v>978</v>
      </c>
      <c r="R61" s="77" t="s">
        <v>978</v>
      </c>
      <c r="S61" s="77" t="s">
        <v>978</v>
      </c>
      <c r="T61" s="77" t="s">
        <v>978</v>
      </c>
      <c r="U61" s="77" t="s">
        <v>978</v>
      </c>
      <c r="V61" s="77" t="s">
        <v>978</v>
      </c>
      <c r="W61" s="77" t="s">
        <v>978</v>
      </c>
      <c r="X61" s="77" t="s">
        <v>978</v>
      </c>
      <c r="Y61" s="77" t="s">
        <v>978</v>
      </c>
      <c r="Z61" s="77" t="s">
        <v>978</v>
      </c>
      <c r="AA61" s="77" t="s">
        <v>978</v>
      </c>
      <c r="AB61" s="77" t="s">
        <v>978</v>
      </c>
      <c r="AC61" s="77" t="s">
        <v>978</v>
      </c>
    </row>
    <row r="62" spans="1:29" x14ac:dyDescent="0.3">
      <c r="A62" t="s">
        <v>1289</v>
      </c>
      <c r="B62" t="s">
        <v>1290</v>
      </c>
      <c r="C62" s="77" t="s">
        <v>217</v>
      </c>
      <c r="D62" s="77" t="s">
        <v>208</v>
      </c>
      <c r="E62" s="77" t="s">
        <v>66</v>
      </c>
      <c r="F62" s="77" t="s">
        <v>1291</v>
      </c>
      <c r="G62" s="77" t="s">
        <v>1292</v>
      </c>
      <c r="H62" s="77" t="s">
        <v>1293</v>
      </c>
      <c r="I62" s="77" t="s">
        <v>1294</v>
      </c>
      <c r="J62" s="77" t="s">
        <v>1003</v>
      </c>
      <c r="K62" s="77" t="s">
        <v>1005</v>
      </c>
      <c r="L62" s="77" t="s">
        <v>1006</v>
      </c>
      <c r="M62" s="77" t="s">
        <v>471</v>
      </c>
      <c r="N62" s="77" t="s">
        <v>1027</v>
      </c>
      <c r="O62" s="77" t="s">
        <v>1295</v>
      </c>
      <c r="P62" s="77" t="s">
        <v>978</v>
      </c>
      <c r="Q62" s="77" t="s">
        <v>978</v>
      </c>
      <c r="R62" s="77" t="s">
        <v>978</v>
      </c>
      <c r="S62" s="77" t="s">
        <v>978</v>
      </c>
      <c r="T62" s="77" t="s">
        <v>978</v>
      </c>
      <c r="U62" s="77" t="s">
        <v>978</v>
      </c>
      <c r="V62" s="77" t="s">
        <v>978</v>
      </c>
      <c r="W62" s="77" t="s">
        <v>978</v>
      </c>
      <c r="X62" s="77" t="s">
        <v>978</v>
      </c>
      <c r="Y62" s="77" t="s">
        <v>978</v>
      </c>
      <c r="Z62" s="77" t="s">
        <v>978</v>
      </c>
      <c r="AA62" s="77" t="s">
        <v>978</v>
      </c>
      <c r="AB62" s="77" t="s">
        <v>978</v>
      </c>
      <c r="AC62" s="77" t="s">
        <v>978</v>
      </c>
    </row>
    <row r="63" spans="1:29" x14ac:dyDescent="0.3">
      <c r="A63" t="s">
        <v>1296</v>
      </c>
      <c r="B63" t="s">
        <v>1297</v>
      </c>
      <c r="C63" s="77" t="s">
        <v>439</v>
      </c>
      <c r="D63" s="77" t="s">
        <v>442</v>
      </c>
      <c r="E63" s="77" t="s">
        <v>444</v>
      </c>
      <c r="F63" s="77" t="s">
        <v>446</v>
      </c>
      <c r="G63" s="77" t="s">
        <v>1298</v>
      </c>
      <c r="H63" s="77" t="s">
        <v>1299</v>
      </c>
      <c r="I63" s="77" t="s">
        <v>1300</v>
      </c>
      <c r="J63" s="77" t="s">
        <v>1301</v>
      </c>
      <c r="K63" s="77" t="s">
        <v>458</v>
      </c>
      <c r="L63" s="77" t="s">
        <v>471</v>
      </c>
      <c r="M63" s="77" t="s">
        <v>978</v>
      </c>
      <c r="N63" s="77" t="s">
        <v>978</v>
      </c>
      <c r="O63" s="77" t="s">
        <v>978</v>
      </c>
      <c r="P63" s="77" t="s">
        <v>978</v>
      </c>
      <c r="Q63" s="77" t="s">
        <v>978</v>
      </c>
      <c r="R63" s="77" t="s">
        <v>978</v>
      </c>
      <c r="S63" s="77" t="s">
        <v>978</v>
      </c>
      <c r="T63" s="77" t="s">
        <v>978</v>
      </c>
      <c r="U63" s="77" t="s">
        <v>978</v>
      </c>
      <c r="V63" s="77" t="s">
        <v>978</v>
      </c>
      <c r="W63" s="77" t="s">
        <v>978</v>
      </c>
      <c r="X63" s="77" t="s">
        <v>978</v>
      </c>
      <c r="Y63" s="77" t="s">
        <v>978</v>
      </c>
      <c r="Z63" s="77" t="s">
        <v>978</v>
      </c>
      <c r="AA63" s="77" t="s">
        <v>978</v>
      </c>
      <c r="AB63" s="77" t="s">
        <v>978</v>
      </c>
      <c r="AC63" s="77" t="s">
        <v>978</v>
      </c>
    </row>
    <row r="64" spans="1:29" x14ac:dyDescent="0.3">
      <c r="A64" t="s">
        <v>1302</v>
      </c>
      <c r="B64" t="s">
        <v>1303</v>
      </c>
      <c r="C64" s="77" t="s">
        <v>808</v>
      </c>
      <c r="D64" s="77" t="s">
        <v>810</v>
      </c>
      <c r="E64" s="77" t="s">
        <v>835</v>
      </c>
      <c r="F64" s="77" t="s">
        <v>837</v>
      </c>
      <c r="G64" s="77" t="s">
        <v>1304</v>
      </c>
      <c r="H64" s="77" t="s">
        <v>1305</v>
      </c>
      <c r="I64" s="77" t="s">
        <v>1306</v>
      </c>
      <c r="J64" s="77" t="s">
        <v>1307</v>
      </c>
      <c r="K64" s="77" t="s">
        <v>471</v>
      </c>
      <c r="L64" s="77" t="s">
        <v>978</v>
      </c>
      <c r="M64" s="77" t="s">
        <v>978</v>
      </c>
      <c r="N64" s="77" t="s">
        <v>978</v>
      </c>
      <c r="O64" s="77" t="s">
        <v>978</v>
      </c>
      <c r="P64" s="77" t="s">
        <v>978</v>
      </c>
      <c r="Q64" s="77" t="s">
        <v>978</v>
      </c>
      <c r="R64" s="77" t="s">
        <v>978</v>
      </c>
      <c r="S64" s="77" t="s">
        <v>978</v>
      </c>
      <c r="T64" s="77" t="s">
        <v>978</v>
      </c>
      <c r="U64" s="77" t="s">
        <v>978</v>
      </c>
      <c r="V64" s="77" t="s">
        <v>978</v>
      </c>
      <c r="W64" s="77" t="s">
        <v>978</v>
      </c>
      <c r="X64" s="77" t="s">
        <v>978</v>
      </c>
      <c r="Y64" s="77" t="s">
        <v>978</v>
      </c>
      <c r="Z64" s="77" t="s">
        <v>978</v>
      </c>
      <c r="AA64" s="77" t="s">
        <v>978</v>
      </c>
      <c r="AB64" s="77" t="s">
        <v>978</v>
      </c>
      <c r="AC64" s="77" t="s">
        <v>978</v>
      </c>
    </row>
    <row r="65" spans="1:29" x14ac:dyDescent="0.3">
      <c r="A65" t="s">
        <v>1308</v>
      </c>
      <c r="B65" t="s">
        <v>1309</v>
      </c>
      <c r="C65" s="77" t="s">
        <v>217</v>
      </c>
      <c r="D65" s="77" t="s">
        <v>184</v>
      </c>
      <c r="E65" s="77" t="s">
        <v>66</v>
      </c>
      <c r="F65" s="77" t="s">
        <v>71</v>
      </c>
      <c r="G65" s="77" t="s">
        <v>69</v>
      </c>
      <c r="H65" s="77" t="s">
        <v>1310</v>
      </c>
      <c r="I65" s="77" t="s">
        <v>1003</v>
      </c>
      <c r="J65" s="77" t="s">
        <v>1311</v>
      </c>
      <c r="K65" s="77" t="s">
        <v>1312</v>
      </c>
      <c r="L65" s="77" t="s">
        <v>1006</v>
      </c>
      <c r="M65" s="77" t="s">
        <v>471</v>
      </c>
      <c r="N65" s="77" t="s">
        <v>1027</v>
      </c>
      <c r="O65" s="77" t="s">
        <v>978</v>
      </c>
      <c r="P65" s="77" t="s">
        <v>978</v>
      </c>
      <c r="Q65" s="77" t="s">
        <v>978</v>
      </c>
      <c r="R65" s="77" t="s">
        <v>978</v>
      </c>
      <c r="S65" s="77" t="s">
        <v>978</v>
      </c>
      <c r="T65" s="77" t="s">
        <v>978</v>
      </c>
      <c r="U65" s="77" t="s">
        <v>978</v>
      </c>
      <c r="V65" s="77" t="s">
        <v>978</v>
      </c>
      <c r="W65" s="77" t="s">
        <v>978</v>
      </c>
      <c r="X65" s="77" t="s">
        <v>978</v>
      </c>
      <c r="Y65" s="77" t="s">
        <v>978</v>
      </c>
      <c r="Z65" s="77" t="s">
        <v>978</v>
      </c>
      <c r="AA65" s="77" t="s">
        <v>978</v>
      </c>
      <c r="AB65" s="77" t="s">
        <v>978</v>
      </c>
      <c r="AC65" s="77" t="s">
        <v>978</v>
      </c>
    </row>
    <row r="66" spans="1:29" x14ac:dyDescent="0.3">
      <c r="A66" t="s">
        <v>1313</v>
      </c>
      <c r="B66" t="s">
        <v>1314</v>
      </c>
      <c r="C66" s="77" t="s">
        <v>679</v>
      </c>
      <c r="D66" s="77" t="s">
        <v>695</v>
      </c>
      <c r="E66" s="77" t="s">
        <v>729</v>
      </c>
      <c r="F66" s="77" t="s">
        <v>634</v>
      </c>
      <c r="G66" s="77" t="s">
        <v>654</v>
      </c>
      <c r="H66" s="77" t="s">
        <v>771</v>
      </c>
      <c r="I66" s="77" t="s">
        <v>786</v>
      </c>
      <c r="J66" s="77" t="s">
        <v>789</v>
      </c>
      <c r="K66" s="77" t="s">
        <v>1315</v>
      </c>
      <c r="L66" s="77" t="s">
        <v>471</v>
      </c>
      <c r="M66" s="77" t="s">
        <v>978</v>
      </c>
      <c r="N66" s="77" t="s">
        <v>978</v>
      </c>
      <c r="O66" s="77" t="s">
        <v>978</v>
      </c>
      <c r="P66" s="77" t="s">
        <v>978</v>
      </c>
      <c r="Q66" s="77" t="s">
        <v>978</v>
      </c>
      <c r="R66" s="77" t="s">
        <v>978</v>
      </c>
      <c r="S66" s="77" t="s">
        <v>978</v>
      </c>
      <c r="T66" s="77" t="s">
        <v>978</v>
      </c>
      <c r="U66" s="77" t="s">
        <v>978</v>
      </c>
      <c r="V66" s="77" t="s">
        <v>978</v>
      </c>
      <c r="W66" s="77" t="s">
        <v>978</v>
      </c>
      <c r="X66" s="77" t="s">
        <v>978</v>
      </c>
      <c r="Y66" s="77" t="s">
        <v>978</v>
      </c>
      <c r="Z66" s="77" t="s">
        <v>978</v>
      </c>
      <c r="AA66" s="77" t="s">
        <v>978</v>
      </c>
      <c r="AB66" s="77" t="s">
        <v>978</v>
      </c>
      <c r="AC66" s="77" t="s">
        <v>978</v>
      </c>
    </row>
    <row r="67" spans="1:29" x14ac:dyDescent="0.3">
      <c r="A67" t="s">
        <v>1316</v>
      </c>
      <c r="B67" t="s">
        <v>1317</v>
      </c>
      <c r="C67" s="77" t="s">
        <v>1318</v>
      </c>
      <c r="D67" s="77" t="s">
        <v>1077</v>
      </c>
      <c r="E67" s="77" t="s">
        <v>1015</v>
      </c>
      <c r="F67" s="77" t="s">
        <v>1319</v>
      </c>
      <c r="G67" s="77" t="s">
        <v>1281</v>
      </c>
      <c r="H67" s="77" t="s">
        <v>182</v>
      </c>
      <c r="I67" s="77" t="s">
        <v>1320</v>
      </c>
      <c r="J67" s="77" t="s">
        <v>427</v>
      </c>
      <c r="K67" s="77" t="s">
        <v>471</v>
      </c>
      <c r="L67" s="77" t="s">
        <v>978</v>
      </c>
      <c r="M67" s="77" t="s">
        <v>978</v>
      </c>
      <c r="N67" s="77" t="s">
        <v>978</v>
      </c>
      <c r="O67" s="77" t="s">
        <v>978</v>
      </c>
      <c r="P67" s="77" t="s">
        <v>978</v>
      </c>
      <c r="Q67" s="77" t="s">
        <v>978</v>
      </c>
      <c r="R67" s="77" t="s">
        <v>978</v>
      </c>
      <c r="S67" s="77" t="s">
        <v>978</v>
      </c>
      <c r="T67" s="77" t="s">
        <v>978</v>
      </c>
      <c r="U67" s="77" t="s">
        <v>978</v>
      </c>
      <c r="V67" s="77" t="s">
        <v>978</v>
      </c>
      <c r="W67" s="77" t="s">
        <v>978</v>
      </c>
      <c r="X67" s="77" t="s">
        <v>978</v>
      </c>
      <c r="Y67" s="77" t="s">
        <v>978</v>
      </c>
      <c r="Z67" s="77" t="s">
        <v>978</v>
      </c>
      <c r="AA67" s="77" t="s">
        <v>978</v>
      </c>
      <c r="AB67" s="77" t="s">
        <v>978</v>
      </c>
      <c r="AC67" s="77" t="s">
        <v>978</v>
      </c>
    </row>
    <row r="68" spans="1:29" x14ac:dyDescent="0.3">
      <c r="A68" t="s">
        <v>1321</v>
      </c>
      <c r="B68" t="s">
        <v>1322</v>
      </c>
      <c r="C68" s="77" t="s">
        <v>260</v>
      </c>
      <c r="D68" s="77" t="s">
        <v>262</v>
      </c>
      <c r="E68" s="77" t="s">
        <v>57</v>
      </c>
      <c r="F68" s="77" t="s">
        <v>264</v>
      </c>
      <c r="G68" s="77" t="s">
        <v>88</v>
      </c>
      <c r="H68" s="77" t="s">
        <v>1323</v>
      </c>
      <c r="I68" s="77" t="s">
        <v>1036</v>
      </c>
      <c r="J68" s="77" t="s">
        <v>1037</v>
      </c>
      <c r="K68" s="77" t="s">
        <v>210</v>
      </c>
      <c r="L68" s="77" t="s">
        <v>1039</v>
      </c>
      <c r="M68" s="77" t="s">
        <v>471</v>
      </c>
      <c r="N68" s="77" t="s">
        <v>978</v>
      </c>
      <c r="O68" s="77" t="s">
        <v>978</v>
      </c>
      <c r="P68" s="77" t="s">
        <v>978</v>
      </c>
      <c r="Q68" s="77" t="s">
        <v>978</v>
      </c>
      <c r="R68" s="77" t="s">
        <v>978</v>
      </c>
      <c r="S68" s="77" t="s">
        <v>978</v>
      </c>
      <c r="T68" s="77" t="s">
        <v>978</v>
      </c>
      <c r="U68" s="77" t="s">
        <v>978</v>
      </c>
      <c r="V68" s="77" t="s">
        <v>978</v>
      </c>
      <c r="W68" s="77" t="s">
        <v>978</v>
      </c>
      <c r="X68" s="77" t="s">
        <v>978</v>
      </c>
      <c r="Y68" s="77" t="s">
        <v>978</v>
      </c>
      <c r="Z68" s="77" t="s">
        <v>978</v>
      </c>
      <c r="AA68" s="77" t="s">
        <v>978</v>
      </c>
      <c r="AB68" s="77" t="s">
        <v>978</v>
      </c>
      <c r="AC68" s="77" t="s">
        <v>978</v>
      </c>
    </row>
    <row r="69" spans="1:29" x14ac:dyDescent="0.3">
      <c r="A69" t="s">
        <v>1324</v>
      </c>
      <c r="B69" t="s">
        <v>1325</v>
      </c>
      <c r="C69" s="77" t="s">
        <v>842</v>
      </c>
      <c r="D69" s="77" t="s">
        <v>845</v>
      </c>
      <c r="E69" s="77" t="s">
        <v>848</v>
      </c>
      <c r="F69" s="77" t="s">
        <v>850</v>
      </c>
      <c r="G69" s="77" t="s">
        <v>795</v>
      </c>
      <c r="H69" s="77" t="s">
        <v>792</v>
      </c>
      <c r="I69" s="77" t="s">
        <v>415</v>
      </c>
      <c r="J69" s="77" t="s">
        <v>885</v>
      </c>
      <c r="K69" s="77" t="s">
        <v>471</v>
      </c>
      <c r="L69" s="77" t="s">
        <v>978</v>
      </c>
      <c r="M69" s="77" t="s">
        <v>978</v>
      </c>
      <c r="N69" s="77" t="s">
        <v>978</v>
      </c>
      <c r="O69" s="77" t="s">
        <v>978</v>
      </c>
      <c r="P69" s="77" t="s">
        <v>978</v>
      </c>
      <c r="Q69" s="77" t="s">
        <v>978</v>
      </c>
      <c r="R69" s="77" t="s">
        <v>978</v>
      </c>
      <c r="S69" s="77" t="s">
        <v>978</v>
      </c>
      <c r="T69" s="77" t="s">
        <v>978</v>
      </c>
      <c r="U69" s="77" t="s">
        <v>978</v>
      </c>
      <c r="V69" s="77" t="s">
        <v>978</v>
      </c>
      <c r="W69" s="77" t="s">
        <v>978</v>
      </c>
      <c r="X69" s="77" t="s">
        <v>978</v>
      </c>
      <c r="Y69" s="77" t="s">
        <v>978</v>
      </c>
      <c r="Z69" s="77" t="s">
        <v>978</v>
      </c>
      <c r="AA69" s="77" t="s">
        <v>978</v>
      </c>
      <c r="AB69" s="77" t="s">
        <v>978</v>
      </c>
      <c r="AC69" s="77" t="s">
        <v>978</v>
      </c>
    </row>
    <row r="70" spans="1:29" x14ac:dyDescent="0.3">
      <c r="A70" t="s">
        <v>1326</v>
      </c>
      <c r="B70" t="s">
        <v>1327</v>
      </c>
      <c r="C70" s="77" t="s">
        <v>145</v>
      </c>
      <c r="D70" s="77" t="s">
        <v>271</v>
      </c>
      <c r="E70" s="77" t="s">
        <v>1328</v>
      </c>
      <c r="F70" s="77" t="s">
        <v>1329</v>
      </c>
      <c r="G70" s="77" t="s">
        <v>978</v>
      </c>
      <c r="H70" s="77" t="s">
        <v>978</v>
      </c>
      <c r="I70" s="77" t="s">
        <v>978</v>
      </c>
      <c r="J70" s="77" t="s">
        <v>978</v>
      </c>
      <c r="K70" s="77" t="s">
        <v>978</v>
      </c>
      <c r="L70" s="77" t="s">
        <v>978</v>
      </c>
      <c r="M70" s="77" t="s">
        <v>978</v>
      </c>
      <c r="N70" s="77" t="s">
        <v>978</v>
      </c>
      <c r="O70" s="77" t="s">
        <v>978</v>
      </c>
      <c r="P70" s="77" t="s">
        <v>978</v>
      </c>
      <c r="Q70" s="77" t="s">
        <v>978</v>
      </c>
      <c r="R70" s="77" t="s">
        <v>978</v>
      </c>
      <c r="S70" s="77" t="s">
        <v>978</v>
      </c>
      <c r="T70" s="77" t="s">
        <v>978</v>
      </c>
      <c r="U70" s="77" t="s">
        <v>978</v>
      </c>
      <c r="V70" s="77" t="s">
        <v>978</v>
      </c>
      <c r="W70" s="77" t="s">
        <v>978</v>
      </c>
      <c r="X70" s="77" t="s">
        <v>978</v>
      </c>
      <c r="Y70" s="77" t="s">
        <v>978</v>
      </c>
      <c r="Z70" s="77" t="s">
        <v>978</v>
      </c>
      <c r="AA70" s="77" t="s">
        <v>978</v>
      </c>
      <c r="AB70" s="77" t="s">
        <v>978</v>
      </c>
      <c r="AC70" s="77" t="s">
        <v>978</v>
      </c>
    </row>
    <row r="71" spans="1:29" x14ac:dyDescent="0.3">
      <c r="A71" t="s">
        <v>1330</v>
      </c>
      <c r="B71" t="s">
        <v>1331</v>
      </c>
      <c r="C71" s="77" t="s">
        <v>1318</v>
      </c>
      <c r="D71" s="77" t="s">
        <v>1076</v>
      </c>
      <c r="E71" s="77" t="s">
        <v>1332</v>
      </c>
      <c r="F71" s="77" t="s">
        <v>1333</v>
      </c>
      <c r="G71" s="77" t="s">
        <v>1281</v>
      </c>
      <c r="H71" s="77" t="s">
        <v>182</v>
      </c>
      <c r="I71" s="77" t="s">
        <v>1320</v>
      </c>
      <c r="J71" s="77" t="s">
        <v>427</v>
      </c>
      <c r="K71" s="77" t="s">
        <v>471</v>
      </c>
      <c r="L71" s="77" t="s">
        <v>978</v>
      </c>
      <c r="M71" s="77" t="s">
        <v>978</v>
      </c>
      <c r="N71" s="77" t="s">
        <v>978</v>
      </c>
      <c r="O71" s="77" t="s">
        <v>978</v>
      </c>
      <c r="P71" s="77" t="s">
        <v>978</v>
      </c>
      <c r="Q71" s="77" t="s">
        <v>978</v>
      </c>
      <c r="R71" s="77" t="s">
        <v>978</v>
      </c>
      <c r="S71" s="77" t="s">
        <v>978</v>
      </c>
      <c r="T71" s="77" t="s">
        <v>978</v>
      </c>
      <c r="U71" s="77" t="s">
        <v>978</v>
      </c>
      <c r="V71" s="77" t="s">
        <v>978</v>
      </c>
      <c r="W71" s="77" t="s">
        <v>978</v>
      </c>
      <c r="X71" s="77" t="s">
        <v>978</v>
      </c>
      <c r="Y71" s="77" t="s">
        <v>978</v>
      </c>
      <c r="Z71" s="77" t="s">
        <v>978</v>
      </c>
      <c r="AA71" s="77" t="s">
        <v>978</v>
      </c>
      <c r="AB71" s="77" t="s">
        <v>978</v>
      </c>
      <c r="AC71" s="77" t="s">
        <v>978</v>
      </c>
    </row>
    <row r="72" spans="1:29" x14ac:dyDescent="0.3">
      <c r="A72" t="s">
        <v>1334</v>
      </c>
      <c r="B72" t="s">
        <v>1335</v>
      </c>
      <c r="C72" s="77" t="s">
        <v>182</v>
      </c>
      <c r="D72" s="77" t="s">
        <v>63</v>
      </c>
      <c r="E72" s="77" t="s">
        <v>638</v>
      </c>
      <c r="F72" s="77" t="s">
        <v>641</v>
      </c>
      <c r="G72" s="77" t="s">
        <v>1021</v>
      </c>
      <c r="H72" s="77" t="s">
        <v>1015</v>
      </c>
      <c r="I72" s="77" t="s">
        <v>1018</v>
      </c>
      <c r="J72" s="77" t="s">
        <v>427</v>
      </c>
      <c r="K72" s="77" t="s">
        <v>1019</v>
      </c>
      <c r="L72" s="77" t="s">
        <v>1336</v>
      </c>
      <c r="M72" s="77" t="s">
        <v>1022</v>
      </c>
      <c r="N72" s="77" t="s">
        <v>471</v>
      </c>
      <c r="O72" s="77" t="s">
        <v>978</v>
      </c>
      <c r="P72" s="77" t="s">
        <v>978</v>
      </c>
      <c r="Q72" s="77" t="s">
        <v>978</v>
      </c>
      <c r="R72" s="77" t="s">
        <v>978</v>
      </c>
      <c r="S72" s="77" t="s">
        <v>978</v>
      </c>
      <c r="T72" s="77" t="s">
        <v>978</v>
      </c>
      <c r="U72" s="77" t="s">
        <v>978</v>
      </c>
      <c r="V72" s="77" t="s">
        <v>978</v>
      </c>
      <c r="W72" s="77" t="s">
        <v>978</v>
      </c>
      <c r="X72" s="77" t="s">
        <v>978</v>
      </c>
      <c r="Y72" s="77" t="s">
        <v>978</v>
      </c>
      <c r="Z72" s="77" t="s">
        <v>978</v>
      </c>
      <c r="AA72" s="77" t="s">
        <v>978</v>
      </c>
      <c r="AB72" s="77" t="s">
        <v>978</v>
      </c>
      <c r="AC72" s="77" t="s">
        <v>978</v>
      </c>
    </row>
    <row r="73" spans="1:29" x14ac:dyDescent="0.3">
      <c r="A73" t="s">
        <v>1337</v>
      </c>
      <c r="B73" t="s">
        <v>1338</v>
      </c>
      <c r="C73" s="77" t="s">
        <v>273</v>
      </c>
      <c r="D73" s="77" t="s">
        <v>276</v>
      </c>
      <c r="E73" s="77" t="s">
        <v>278</v>
      </c>
      <c r="F73" s="77" t="s">
        <v>280</v>
      </c>
      <c r="G73" s="77" t="s">
        <v>1339</v>
      </c>
      <c r="H73" s="77" t="s">
        <v>394</v>
      </c>
      <c r="I73" s="77" t="s">
        <v>397</v>
      </c>
      <c r="J73" s="77" t="s">
        <v>1340</v>
      </c>
      <c r="K73" s="77" t="s">
        <v>471</v>
      </c>
      <c r="L73" s="77" t="s">
        <v>978</v>
      </c>
      <c r="M73" s="77" t="s">
        <v>978</v>
      </c>
      <c r="N73" s="77" t="s">
        <v>978</v>
      </c>
      <c r="O73" s="77" t="s">
        <v>978</v>
      </c>
      <c r="P73" s="77" t="s">
        <v>978</v>
      </c>
      <c r="Q73" s="77" t="s">
        <v>978</v>
      </c>
      <c r="R73" s="77" t="s">
        <v>978</v>
      </c>
      <c r="S73" s="77" t="s">
        <v>978</v>
      </c>
      <c r="T73" s="77" t="s">
        <v>978</v>
      </c>
      <c r="U73" s="77" t="s">
        <v>978</v>
      </c>
      <c r="V73" s="77" t="s">
        <v>978</v>
      </c>
      <c r="W73" s="77" t="s">
        <v>978</v>
      </c>
      <c r="X73" s="77" t="s">
        <v>978</v>
      </c>
      <c r="Y73" s="77" t="s">
        <v>978</v>
      </c>
      <c r="Z73" s="77" t="s">
        <v>978</v>
      </c>
      <c r="AA73" s="77" t="s">
        <v>978</v>
      </c>
      <c r="AB73" s="77" t="s">
        <v>978</v>
      </c>
      <c r="AC73" s="77" t="s">
        <v>978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tabColor rgb="FF00B050"/>
  </sheetPr>
  <dimension ref="A1:L497"/>
  <sheetViews>
    <sheetView workbookViewId="0">
      <selection activeCell="C31" sqref="C31"/>
    </sheetView>
  </sheetViews>
  <sheetFormatPr defaultRowHeight="14.4" x14ac:dyDescent="0.3"/>
  <cols>
    <col min="1" max="1" width="13.09765625" style="24" customWidth="1"/>
    <col min="2" max="2" width="80.8984375" customWidth="1"/>
    <col min="3" max="3" width="13" customWidth="1"/>
    <col min="4" max="4" width="9.09765625" customWidth="1"/>
    <col min="5" max="5" width="13.3984375" customWidth="1"/>
    <col min="6" max="6" width="11.69921875" customWidth="1"/>
    <col min="7" max="7" width="13.8984375" customWidth="1"/>
    <col min="8" max="8" width="9.09765625" customWidth="1"/>
    <col min="9" max="9" width="10.8984375" customWidth="1"/>
    <col min="10" max="11" width="15.3984375" customWidth="1"/>
    <col min="12" max="12" width="19.296875" customWidth="1"/>
  </cols>
  <sheetData>
    <row r="1" spans="1:12" ht="40.5" customHeight="1" x14ac:dyDescent="0.3">
      <c r="A1" s="23" t="s">
        <v>1341</v>
      </c>
      <c r="B1" t="s">
        <v>1342</v>
      </c>
      <c r="C1" t="s">
        <v>39</v>
      </c>
      <c r="D1" s="20" t="s">
        <v>40</v>
      </c>
      <c r="E1" t="s">
        <v>41</v>
      </c>
      <c r="F1" t="s">
        <v>42</v>
      </c>
      <c r="G1" t="s">
        <v>4</v>
      </c>
      <c r="H1" s="20" t="s">
        <v>43</v>
      </c>
      <c r="I1" t="s">
        <v>44</v>
      </c>
      <c r="J1" t="s">
        <v>45</v>
      </c>
      <c r="K1" t="s">
        <v>865</v>
      </c>
      <c r="L1" t="s">
        <v>47</v>
      </c>
    </row>
    <row r="2" spans="1:12" ht="15" customHeight="1" x14ac:dyDescent="0.3">
      <c r="A2" s="78" t="s">
        <v>1343</v>
      </c>
      <c r="B2" t="s">
        <v>1344</v>
      </c>
    </row>
    <row r="3" spans="1:12" ht="15" customHeight="1" x14ac:dyDescent="0.3">
      <c r="A3" s="78" t="s">
        <v>715</v>
      </c>
      <c r="B3" t="s">
        <v>716</v>
      </c>
      <c r="J3" t="s">
        <v>717</v>
      </c>
    </row>
    <row r="4" spans="1:12" ht="15" customHeight="1" x14ac:dyDescent="0.3">
      <c r="A4" s="78" t="s">
        <v>718</v>
      </c>
      <c r="B4" t="s">
        <v>719</v>
      </c>
      <c r="J4" t="s">
        <v>720</v>
      </c>
    </row>
    <row r="5" spans="1:12" ht="15" customHeight="1" x14ac:dyDescent="0.3">
      <c r="A5" s="78" t="s">
        <v>721</v>
      </c>
      <c r="B5" t="s">
        <v>722</v>
      </c>
      <c r="J5" t="s">
        <v>723</v>
      </c>
    </row>
    <row r="6" spans="1:12" ht="15" customHeight="1" x14ac:dyDescent="0.3">
      <c r="A6" s="78" t="s">
        <v>724</v>
      </c>
      <c r="B6" t="s">
        <v>725</v>
      </c>
      <c r="J6" t="s">
        <v>726</v>
      </c>
    </row>
    <row r="7" spans="1:12" ht="15" customHeight="1" x14ac:dyDescent="0.3">
      <c r="A7" s="78" t="s">
        <v>985</v>
      </c>
      <c r="B7" t="s">
        <v>1345</v>
      </c>
    </row>
    <row r="8" spans="1:12" ht="15" customHeight="1" x14ac:dyDescent="0.3">
      <c r="A8" s="78" t="s">
        <v>986</v>
      </c>
      <c r="B8" t="s">
        <v>1346</v>
      </c>
    </row>
    <row r="9" spans="1:12" ht="15" customHeight="1" x14ac:dyDescent="0.3">
      <c r="A9" s="78" t="s">
        <v>987</v>
      </c>
      <c r="B9" t="s">
        <v>1347</v>
      </c>
    </row>
    <row r="10" spans="1:12" ht="15" customHeight="1" x14ac:dyDescent="0.3">
      <c r="A10" s="78" t="s">
        <v>988</v>
      </c>
      <c r="B10" t="s">
        <v>1348</v>
      </c>
    </row>
    <row r="11" spans="1:12" ht="15" customHeight="1" x14ac:dyDescent="0.3">
      <c r="A11" s="78" t="s">
        <v>521</v>
      </c>
      <c r="B11" t="s">
        <v>522</v>
      </c>
      <c r="G11" t="s">
        <v>523</v>
      </c>
      <c r="J11" t="s">
        <v>727</v>
      </c>
      <c r="K11" t="s">
        <v>866</v>
      </c>
    </row>
    <row r="12" spans="1:12" ht="15" customHeight="1" x14ac:dyDescent="0.3">
      <c r="A12" s="78" t="s">
        <v>1107</v>
      </c>
      <c r="B12" t="s">
        <v>1349</v>
      </c>
    </row>
    <row r="13" spans="1:12" ht="15" customHeight="1" x14ac:dyDescent="0.3">
      <c r="A13" s="78" t="s">
        <v>1108</v>
      </c>
      <c r="B13" t="s">
        <v>1350</v>
      </c>
    </row>
    <row r="14" spans="1:12" ht="15" customHeight="1" x14ac:dyDescent="0.3">
      <c r="A14" s="78" t="s">
        <v>1109</v>
      </c>
      <c r="B14" t="s">
        <v>1351</v>
      </c>
    </row>
    <row r="15" spans="1:12" ht="15" customHeight="1" x14ac:dyDescent="0.3">
      <c r="A15" s="78" t="s">
        <v>1110</v>
      </c>
      <c r="B15" t="s">
        <v>1352</v>
      </c>
    </row>
    <row r="16" spans="1:12" ht="15" customHeight="1" x14ac:dyDescent="0.3">
      <c r="A16" s="78" t="s">
        <v>282</v>
      </c>
      <c r="B16" t="s">
        <v>283</v>
      </c>
      <c r="D16" t="s">
        <v>284</v>
      </c>
    </row>
    <row r="17" spans="1:4" ht="15" customHeight="1" x14ac:dyDescent="0.3">
      <c r="A17" s="78" t="s">
        <v>285</v>
      </c>
      <c r="B17" t="s">
        <v>286</v>
      </c>
      <c r="D17" t="s">
        <v>284</v>
      </c>
    </row>
    <row r="18" spans="1:4" ht="15" customHeight="1" x14ac:dyDescent="0.3">
      <c r="A18" s="78" t="s">
        <v>287</v>
      </c>
      <c r="B18" t="s">
        <v>288</v>
      </c>
      <c r="D18" t="s">
        <v>284</v>
      </c>
    </row>
    <row r="19" spans="1:4" ht="15" customHeight="1" x14ac:dyDescent="0.3">
      <c r="A19" s="78" t="s">
        <v>289</v>
      </c>
      <c r="B19" t="s">
        <v>290</v>
      </c>
      <c r="D19" t="s">
        <v>284</v>
      </c>
    </row>
    <row r="20" spans="1:4" ht="15" customHeight="1" x14ac:dyDescent="0.3">
      <c r="A20" s="78" t="s">
        <v>1160</v>
      </c>
      <c r="B20" t="s">
        <v>1353</v>
      </c>
    </row>
    <row r="21" spans="1:4" ht="15" customHeight="1" x14ac:dyDescent="0.3">
      <c r="A21" s="78" t="s">
        <v>1161</v>
      </c>
      <c r="B21" t="s">
        <v>1354</v>
      </c>
    </row>
    <row r="22" spans="1:4" ht="15" customHeight="1" x14ac:dyDescent="0.3">
      <c r="A22" s="78" t="s">
        <v>1162</v>
      </c>
      <c r="B22" t="s">
        <v>1355</v>
      </c>
    </row>
    <row r="23" spans="1:4" ht="15" customHeight="1" x14ac:dyDescent="0.3">
      <c r="A23" s="78" t="s">
        <v>1163</v>
      </c>
      <c r="B23" t="s">
        <v>1356</v>
      </c>
    </row>
    <row r="24" spans="1:4" ht="15" customHeight="1" x14ac:dyDescent="0.3">
      <c r="A24" s="78" t="s">
        <v>1182</v>
      </c>
      <c r="B24" t="s">
        <v>1357</v>
      </c>
    </row>
    <row r="25" spans="1:4" ht="15" customHeight="1" x14ac:dyDescent="0.3">
      <c r="A25" s="78" t="s">
        <v>1183</v>
      </c>
      <c r="B25" t="s">
        <v>1358</v>
      </c>
    </row>
    <row r="26" spans="1:4" ht="15" customHeight="1" x14ac:dyDescent="0.3">
      <c r="A26" s="78" t="s">
        <v>1184</v>
      </c>
      <c r="B26" t="s">
        <v>1359</v>
      </c>
    </row>
    <row r="27" spans="1:4" ht="15" customHeight="1" x14ac:dyDescent="0.3">
      <c r="A27" s="78" t="s">
        <v>1185</v>
      </c>
      <c r="B27" t="s">
        <v>1360</v>
      </c>
    </row>
    <row r="28" spans="1:4" ht="15" customHeight="1" x14ac:dyDescent="0.3">
      <c r="A28" s="78" t="s">
        <v>1211</v>
      </c>
      <c r="B28" t="s">
        <v>1361</v>
      </c>
    </row>
    <row r="29" spans="1:4" ht="15" customHeight="1" x14ac:dyDescent="0.3">
      <c r="A29" s="78" t="s">
        <v>1212</v>
      </c>
      <c r="B29" t="s">
        <v>1362</v>
      </c>
    </row>
    <row r="30" spans="1:4" ht="15" customHeight="1" x14ac:dyDescent="0.3">
      <c r="A30" s="78" t="s">
        <v>1213</v>
      </c>
      <c r="B30" t="s">
        <v>1363</v>
      </c>
    </row>
    <row r="31" spans="1:4" ht="15" customHeight="1" x14ac:dyDescent="0.3">
      <c r="A31" s="78" t="s">
        <v>1214</v>
      </c>
      <c r="B31" t="s">
        <v>1364</v>
      </c>
    </row>
    <row r="32" spans="1:4" ht="15" customHeight="1" x14ac:dyDescent="0.3">
      <c r="A32" s="78" t="s">
        <v>1219</v>
      </c>
      <c r="B32" t="s">
        <v>1365</v>
      </c>
    </row>
    <row r="33" spans="1:12" ht="15" customHeight="1" x14ac:dyDescent="0.3">
      <c r="A33" s="78" t="s">
        <v>1220</v>
      </c>
      <c r="B33" t="s">
        <v>1366</v>
      </c>
    </row>
    <row r="34" spans="1:12" ht="15" customHeight="1" x14ac:dyDescent="0.3">
      <c r="A34" s="78" t="s">
        <v>1221</v>
      </c>
      <c r="B34" t="s">
        <v>1367</v>
      </c>
    </row>
    <row r="35" spans="1:12" ht="15" customHeight="1" x14ac:dyDescent="0.3">
      <c r="A35" s="78" t="s">
        <v>1222</v>
      </c>
      <c r="B35" t="s">
        <v>1368</v>
      </c>
    </row>
    <row r="36" spans="1:12" ht="15" customHeight="1" x14ac:dyDescent="0.3">
      <c r="A36" s="78" t="s">
        <v>52</v>
      </c>
      <c r="B36" t="s">
        <v>53</v>
      </c>
      <c r="C36" t="s">
        <v>54</v>
      </c>
      <c r="E36" t="s">
        <v>474</v>
      </c>
      <c r="F36" t="s">
        <v>498</v>
      </c>
      <c r="H36" t="s">
        <v>590</v>
      </c>
      <c r="I36" t="s">
        <v>613</v>
      </c>
      <c r="K36" t="s">
        <v>867</v>
      </c>
      <c r="L36" t="s">
        <v>895</v>
      </c>
    </row>
    <row r="37" spans="1:12" ht="15" customHeight="1" x14ac:dyDescent="0.3">
      <c r="A37" s="78" t="s">
        <v>55</v>
      </c>
      <c r="B37" t="s">
        <v>56</v>
      </c>
      <c r="C37" t="s">
        <v>54</v>
      </c>
      <c r="E37" t="s">
        <v>475</v>
      </c>
      <c r="F37" t="s">
        <v>499</v>
      </c>
      <c r="G37" t="s">
        <v>524</v>
      </c>
      <c r="H37" t="s">
        <v>590</v>
      </c>
      <c r="I37" t="s">
        <v>613</v>
      </c>
      <c r="K37" t="s">
        <v>867</v>
      </c>
      <c r="L37" t="s">
        <v>896</v>
      </c>
    </row>
    <row r="38" spans="1:12" ht="15" customHeight="1" x14ac:dyDescent="0.3">
      <c r="A38" s="78" t="s">
        <v>1113</v>
      </c>
      <c r="B38" t="s">
        <v>1369</v>
      </c>
    </row>
    <row r="39" spans="1:12" ht="15" customHeight="1" x14ac:dyDescent="0.3">
      <c r="A39" s="78" t="s">
        <v>1287</v>
      </c>
      <c r="B39" t="s">
        <v>1370</v>
      </c>
    </row>
    <row r="40" spans="1:12" ht="15" customHeight="1" x14ac:dyDescent="0.3">
      <c r="A40" s="78" t="s">
        <v>57</v>
      </c>
      <c r="B40" t="s">
        <v>58</v>
      </c>
      <c r="C40" t="s">
        <v>59</v>
      </c>
      <c r="I40" t="s">
        <v>614</v>
      </c>
      <c r="K40" t="s">
        <v>868</v>
      </c>
    </row>
    <row r="41" spans="1:12" ht="15" customHeight="1" x14ac:dyDescent="0.3">
      <c r="A41" s="78" t="s">
        <v>60</v>
      </c>
      <c r="B41" t="s">
        <v>61</v>
      </c>
      <c r="C41" t="s">
        <v>62</v>
      </c>
    </row>
    <row r="42" spans="1:12" ht="15" customHeight="1" x14ac:dyDescent="0.3">
      <c r="A42" s="78" t="s">
        <v>1157</v>
      </c>
      <c r="B42" t="s">
        <v>1371</v>
      </c>
    </row>
    <row r="43" spans="1:12" ht="15" customHeight="1" x14ac:dyDescent="0.3">
      <c r="A43" s="78" t="s">
        <v>63</v>
      </c>
      <c r="B43" t="s">
        <v>64</v>
      </c>
      <c r="C43" t="s">
        <v>65</v>
      </c>
      <c r="I43" t="s">
        <v>615</v>
      </c>
      <c r="J43" t="s">
        <v>728</v>
      </c>
      <c r="L43" t="s">
        <v>897</v>
      </c>
    </row>
    <row r="44" spans="1:12" ht="15" customHeight="1" x14ac:dyDescent="0.3">
      <c r="A44" s="78" t="s">
        <v>1095</v>
      </c>
      <c r="B44" t="s">
        <v>1372</v>
      </c>
    </row>
    <row r="45" spans="1:12" ht="15" customHeight="1" x14ac:dyDescent="0.3">
      <c r="A45" s="78" t="s">
        <v>1191</v>
      </c>
      <c r="B45" t="s">
        <v>1373</v>
      </c>
    </row>
    <row r="46" spans="1:12" ht="15" customHeight="1" x14ac:dyDescent="0.3">
      <c r="A46" s="78" t="s">
        <v>729</v>
      </c>
      <c r="B46" t="s">
        <v>730</v>
      </c>
      <c r="J46" t="s">
        <v>731</v>
      </c>
      <c r="L46" t="s">
        <v>898</v>
      </c>
    </row>
    <row r="47" spans="1:12" ht="15" customHeight="1" x14ac:dyDescent="0.3">
      <c r="A47" s="78" t="s">
        <v>993</v>
      </c>
      <c r="B47" t="s">
        <v>1374</v>
      </c>
    </row>
    <row r="48" spans="1:12" ht="15" customHeight="1" x14ac:dyDescent="0.3">
      <c r="A48" s="78" t="s">
        <v>1001</v>
      </c>
      <c r="B48" t="s">
        <v>1375</v>
      </c>
    </row>
    <row r="49" spans="1:10" ht="15" customHeight="1" x14ac:dyDescent="0.3">
      <c r="A49" s="78" t="s">
        <v>1003</v>
      </c>
      <c r="B49" t="s">
        <v>1376</v>
      </c>
    </row>
    <row r="50" spans="1:10" ht="15" customHeight="1" x14ac:dyDescent="0.3">
      <c r="A50" s="78" t="s">
        <v>66</v>
      </c>
      <c r="B50" t="s">
        <v>67</v>
      </c>
      <c r="C50" t="s">
        <v>68</v>
      </c>
    </row>
    <row r="51" spans="1:10" ht="15" customHeight="1" x14ac:dyDescent="0.3">
      <c r="A51" s="78" t="s">
        <v>1310</v>
      </c>
      <c r="B51" t="s">
        <v>1377</v>
      </c>
    </row>
    <row r="52" spans="1:10" ht="15" customHeight="1" x14ac:dyDescent="0.3">
      <c r="A52" s="78" t="s">
        <v>732</v>
      </c>
      <c r="B52" t="s">
        <v>733</v>
      </c>
      <c r="J52" t="s">
        <v>734</v>
      </c>
    </row>
    <row r="53" spans="1:10" ht="15" customHeight="1" x14ac:dyDescent="0.3">
      <c r="A53" s="78" t="s">
        <v>69</v>
      </c>
      <c r="B53" t="s">
        <v>70</v>
      </c>
      <c r="C53" t="s">
        <v>62</v>
      </c>
    </row>
    <row r="54" spans="1:10" ht="15" customHeight="1" x14ac:dyDescent="0.3">
      <c r="A54" s="78" t="s">
        <v>1311</v>
      </c>
      <c r="B54" t="s">
        <v>1378</v>
      </c>
    </row>
    <row r="55" spans="1:10" ht="15" customHeight="1" x14ac:dyDescent="0.3">
      <c r="A55" s="78" t="s">
        <v>1312</v>
      </c>
      <c r="B55" t="s">
        <v>1379</v>
      </c>
    </row>
    <row r="56" spans="1:10" ht="15" customHeight="1" x14ac:dyDescent="0.3">
      <c r="A56" s="78" t="s">
        <v>71</v>
      </c>
      <c r="B56" t="s">
        <v>72</v>
      </c>
      <c r="C56" t="s">
        <v>73</v>
      </c>
    </row>
    <row r="57" spans="1:10" ht="15" customHeight="1" x14ac:dyDescent="0.3">
      <c r="A57" s="78" t="s">
        <v>291</v>
      </c>
      <c r="B57" t="s">
        <v>292</v>
      </c>
      <c r="D57" t="s">
        <v>293</v>
      </c>
    </row>
    <row r="58" spans="1:10" ht="15" customHeight="1" x14ac:dyDescent="0.3">
      <c r="A58" s="78" t="s">
        <v>525</v>
      </c>
      <c r="B58" t="s">
        <v>526</v>
      </c>
      <c r="G58" t="s">
        <v>523</v>
      </c>
      <c r="J58" t="s">
        <v>735</v>
      </c>
    </row>
    <row r="59" spans="1:10" ht="15" customHeight="1" x14ac:dyDescent="0.3">
      <c r="A59" s="78" t="s">
        <v>1026</v>
      </c>
      <c r="B59" t="s">
        <v>1380</v>
      </c>
    </row>
    <row r="60" spans="1:10" ht="15" customHeight="1" x14ac:dyDescent="0.3">
      <c r="A60" s="78" t="s">
        <v>1025</v>
      </c>
      <c r="B60" t="s">
        <v>1381</v>
      </c>
    </row>
    <row r="61" spans="1:10" ht="15" customHeight="1" x14ac:dyDescent="0.3">
      <c r="A61" s="78" t="s">
        <v>999</v>
      </c>
      <c r="B61" t="s">
        <v>1382</v>
      </c>
    </row>
    <row r="62" spans="1:10" ht="15" customHeight="1" x14ac:dyDescent="0.3">
      <c r="A62" s="78" t="s">
        <v>1080</v>
      </c>
      <c r="B62" t="s">
        <v>1383</v>
      </c>
    </row>
    <row r="63" spans="1:10" ht="15" customHeight="1" x14ac:dyDescent="0.3">
      <c r="A63" s="78" t="s">
        <v>294</v>
      </c>
      <c r="B63" t="s">
        <v>295</v>
      </c>
      <c r="D63" t="s">
        <v>296</v>
      </c>
    </row>
    <row r="64" spans="1:10" ht="15" customHeight="1" x14ac:dyDescent="0.3">
      <c r="A64" s="78" t="s">
        <v>74</v>
      </c>
      <c r="B64" t="s">
        <v>75</v>
      </c>
      <c r="C64" t="s">
        <v>62</v>
      </c>
    </row>
    <row r="65" spans="1:12" ht="15" customHeight="1" x14ac:dyDescent="0.3">
      <c r="A65" s="78" t="s">
        <v>1270</v>
      </c>
      <c r="B65" t="s">
        <v>1384</v>
      </c>
    </row>
    <row r="66" spans="1:12" ht="15" customHeight="1" x14ac:dyDescent="0.3">
      <c r="A66" s="78" t="s">
        <v>76</v>
      </c>
      <c r="B66" t="s">
        <v>77</v>
      </c>
      <c r="C66" t="s">
        <v>78</v>
      </c>
      <c r="D66" t="s">
        <v>1672</v>
      </c>
      <c r="I66" t="s">
        <v>616</v>
      </c>
      <c r="J66" t="s">
        <v>736</v>
      </c>
      <c r="L66" t="s">
        <v>899</v>
      </c>
    </row>
    <row r="67" spans="1:12" ht="15" customHeight="1" x14ac:dyDescent="0.3">
      <c r="A67" s="78" t="s">
        <v>1265</v>
      </c>
      <c r="B67" t="s">
        <v>1385</v>
      </c>
    </row>
    <row r="68" spans="1:12" ht="15" customHeight="1" x14ac:dyDescent="0.3">
      <c r="A68" s="78" t="s">
        <v>737</v>
      </c>
      <c r="B68" t="s">
        <v>738</v>
      </c>
      <c r="J68" t="s">
        <v>739</v>
      </c>
    </row>
    <row r="69" spans="1:12" ht="15" customHeight="1" x14ac:dyDescent="0.3">
      <c r="A69" s="78" t="s">
        <v>617</v>
      </c>
      <c r="B69" t="s">
        <v>618</v>
      </c>
      <c r="I69" t="s">
        <v>619</v>
      </c>
    </row>
    <row r="70" spans="1:12" ht="15" customHeight="1" x14ac:dyDescent="0.3">
      <c r="A70" s="78" t="s">
        <v>298</v>
      </c>
      <c r="B70" t="s">
        <v>299</v>
      </c>
      <c r="D70" t="s">
        <v>300</v>
      </c>
      <c r="H70" t="s">
        <v>591</v>
      </c>
    </row>
    <row r="71" spans="1:12" ht="15" customHeight="1" x14ac:dyDescent="0.3">
      <c r="A71" s="78" t="s">
        <v>592</v>
      </c>
      <c r="B71" t="s">
        <v>593</v>
      </c>
      <c r="H71" t="s">
        <v>594</v>
      </c>
    </row>
    <row r="72" spans="1:12" ht="15" customHeight="1" x14ac:dyDescent="0.3">
      <c r="A72" s="78" t="s">
        <v>301</v>
      </c>
      <c r="B72" t="s">
        <v>302</v>
      </c>
      <c r="D72" t="s">
        <v>300</v>
      </c>
      <c r="H72" t="s">
        <v>591</v>
      </c>
    </row>
    <row r="73" spans="1:12" ht="15" customHeight="1" x14ac:dyDescent="0.3">
      <c r="A73" s="78" t="s">
        <v>303</v>
      </c>
      <c r="B73" t="s">
        <v>304</v>
      </c>
      <c r="D73" t="s">
        <v>300</v>
      </c>
      <c r="H73" t="s">
        <v>591</v>
      </c>
    </row>
    <row r="74" spans="1:12" ht="15" customHeight="1" x14ac:dyDescent="0.3">
      <c r="A74" s="78" t="s">
        <v>79</v>
      </c>
      <c r="B74" t="s">
        <v>80</v>
      </c>
      <c r="C74" t="s">
        <v>68</v>
      </c>
      <c r="D74" t="s">
        <v>300</v>
      </c>
      <c r="E74" t="s">
        <v>476</v>
      </c>
      <c r="J74" t="s">
        <v>736</v>
      </c>
    </row>
    <row r="75" spans="1:12" ht="15" customHeight="1" x14ac:dyDescent="0.3">
      <c r="A75" s="78" t="s">
        <v>81</v>
      </c>
      <c r="B75" t="s">
        <v>82</v>
      </c>
      <c r="C75" t="s">
        <v>68</v>
      </c>
      <c r="H75" t="s">
        <v>595</v>
      </c>
      <c r="J75" t="s">
        <v>740</v>
      </c>
    </row>
    <row r="76" spans="1:12" ht="15" customHeight="1" x14ac:dyDescent="0.3">
      <c r="A76" s="78" t="s">
        <v>83</v>
      </c>
      <c r="B76" t="s">
        <v>84</v>
      </c>
      <c r="C76" t="s">
        <v>85</v>
      </c>
      <c r="D76" t="s">
        <v>1668</v>
      </c>
      <c r="H76" t="s">
        <v>596</v>
      </c>
      <c r="J76" t="s">
        <v>741</v>
      </c>
    </row>
    <row r="77" spans="1:12" ht="15" customHeight="1" x14ac:dyDescent="0.3">
      <c r="A77" s="78" t="s">
        <v>86</v>
      </c>
      <c r="B77" t="s">
        <v>87</v>
      </c>
      <c r="C77" t="s">
        <v>68</v>
      </c>
      <c r="D77" t="s">
        <v>300</v>
      </c>
      <c r="H77" t="s">
        <v>596</v>
      </c>
      <c r="J77" t="s">
        <v>742</v>
      </c>
    </row>
    <row r="78" spans="1:12" ht="15" customHeight="1" x14ac:dyDescent="0.3">
      <c r="A78" s="78" t="s">
        <v>620</v>
      </c>
      <c r="B78" t="s">
        <v>621</v>
      </c>
      <c r="I78" t="s">
        <v>622</v>
      </c>
    </row>
    <row r="79" spans="1:12" ht="15" customHeight="1" x14ac:dyDescent="0.3">
      <c r="A79" s="78" t="s">
        <v>88</v>
      </c>
      <c r="B79" t="s">
        <v>89</v>
      </c>
      <c r="C79" t="s">
        <v>59</v>
      </c>
    </row>
    <row r="80" spans="1:12" ht="15" customHeight="1" x14ac:dyDescent="0.3">
      <c r="A80" s="78" t="s">
        <v>623</v>
      </c>
      <c r="B80" t="s">
        <v>624</v>
      </c>
      <c r="I80" t="s">
        <v>622</v>
      </c>
    </row>
    <row r="81" spans="1:10" ht="15" customHeight="1" x14ac:dyDescent="0.3">
      <c r="A81" s="78" t="s">
        <v>625</v>
      </c>
      <c r="B81" t="s">
        <v>626</v>
      </c>
      <c r="I81" t="s">
        <v>622</v>
      </c>
    </row>
    <row r="82" spans="1:10" ht="15" customHeight="1" x14ac:dyDescent="0.3">
      <c r="A82" s="78" t="s">
        <v>1049</v>
      </c>
      <c r="B82" t="s">
        <v>1386</v>
      </c>
    </row>
    <row r="83" spans="1:10" ht="15" customHeight="1" x14ac:dyDescent="0.3">
      <c r="A83" s="78" t="s">
        <v>1044</v>
      </c>
      <c r="B83" t="s">
        <v>1387</v>
      </c>
    </row>
    <row r="84" spans="1:10" ht="15" customHeight="1" x14ac:dyDescent="0.3">
      <c r="A84" s="78" t="s">
        <v>1046</v>
      </c>
      <c r="B84" t="s">
        <v>1388</v>
      </c>
    </row>
    <row r="85" spans="1:10" ht="15" customHeight="1" x14ac:dyDescent="0.3">
      <c r="A85" s="78" t="s">
        <v>1047</v>
      </c>
      <c r="B85" t="s">
        <v>1389</v>
      </c>
    </row>
    <row r="86" spans="1:10" ht="15" customHeight="1" x14ac:dyDescent="0.3">
      <c r="A86" s="78" t="s">
        <v>1048</v>
      </c>
      <c r="B86" t="s">
        <v>1390</v>
      </c>
    </row>
    <row r="87" spans="1:10" ht="15" customHeight="1" x14ac:dyDescent="0.3">
      <c r="A87" s="78" t="s">
        <v>1045</v>
      </c>
      <c r="B87" t="s">
        <v>1391</v>
      </c>
    </row>
    <row r="88" spans="1:10" ht="15" customHeight="1" x14ac:dyDescent="0.3">
      <c r="A88" s="78" t="s">
        <v>1042</v>
      </c>
      <c r="B88" t="s">
        <v>1392</v>
      </c>
    </row>
    <row r="89" spans="1:10" ht="15" customHeight="1" x14ac:dyDescent="0.3">
      <c r="A89" s="78" t="s">
        <v>1043</v>
      </c>
      <c r="B89" t="s">
        <v>1393</v>
      </c>
    </row>
    <row r="90" spans="1:10" ht="15" customHeight="1" x14ac:dyDescent="0.3">
      <c r="A90" s="78" t="s">
        <v>991</v>
      </c>
      <c r="B90" t="s">
        <v>1394</v>
      </c>
    </row>
    <row r="91" spans="1:10" ht="15" customHeight="1" x14ac:dyDescent="0.3">
      <c r="A91" s="78" t="s">
        <v>1146</v>
      </c>
      <c r="B91" t="s">
        <v>1395</v>
      </c>
    </row>
    <row r="92" spans="1:10" ht="15" customHeight="1" x14ac:dyDescent="0.3">
      <c r="A92" s="78" t="s">
        <v>306</v>
      </c>
      <c r="B92" t="s">
        <v>307</v>
      </c>
      <c r="D92" t="s">
        <v>308</v>
      </c>
    </row>
    <row r="93" spans="1:10" ht="15" customHeight="1" x14ac:dyDescent="0.3">
      <c r="A93" s="78" t="s">
        <v>309</v>
      </c>
      <c r="B93" t="s">
        <v>310</v>
      </c>
      <c r="D93" t="s">
        <v>311</v>
      </c>
      <c r="J93" t="s">
        <v>743</v>
      </c>
    </row>
    <row r="94" spans="1:10" ht="15" customHeight="1" x14ac:dyDescent="0.3">
      <c r="A94" s="78" t="s">
        <v>1094</v>
      </c>
      <c r="B94" t="s">
        <v>1396</v>
      </c>
    </row>
    <row r="95" spans="1:10" ht="15" customHeight="1" x14ac:dyDescent="0.3">
      <c r="A95" s="78" t="s">
        <v>1055</v>
      </c>
      <c r="B95" t="s">
        <v>1397</v>
      </c>
    </row>
    <row r="96" spans="1:10" ht="15" customHeight="1" x14ac:dyDescent="0.3">
      <c r="A96" s="78" t="s">
        <v>90</v>
      </c>
      <c r="B96" t="s">
        <v>91</v>
      </c>
      <c r="C96" t="s">
        <v>92</v>
      </c>
      <c r="D96" t="s">
        <v>312</v>
      </c>
    </row>
    <row r="97" spans="1:12" ht="15" customHeight="1" x14ac:dyDescent="0.3">
      <c r="A97" s="78" t="s">
        <v>527</v>
      </c>
      <c r="B97" t="s">
        <v>528</v>
      </c>
      <c r="G97" t="s">
        <v>529</v>
      </c>
    </row>
    <row r="98" spans="1:12" ht="15" customHeight="1" x14ac:dyDescent="0.3">
      <c r="A98" s="78" t="s">
        <v>1339</v>
      </c>
      <c r="B98" t="s">
        <v>1398</v>
      </c>
    </row>
    <row r="99" spans="1:12" ht="15" customHeight="1" x14ac:dyDescent="0.3">
      <c r="A99" s="78" t="s">
        <v>597</v>
      </c>
      <c r="B99" t="s">
        <v>598</v>
      </c>
      <c r="H99" t="s">
        <v>599</v>
      </c>
    </row>
    <row r="100" spans="1:12" ht="15" customHeight="1" x14ac:dyDescent="0.3">
      <c r="A100" s="78" t="s">
        <v>313</v>
      </c>
      <c r="B100" t="s">
        <v>314</v>
      </c>
      <c r="D100" t="s">
        <v>315</v>
      </c>
      <c r="H100" t="s">
        <v>599</v>
      </c>
      <c r="J100" t="s">
        <v>744</v>
      </c>
    </row>
    <row r="101" spans="1:12" ht="15" customHeight="1" x14ac:dyDescent="0.3">
      <c r="A101" s="78" t="s">
        <v>1021</v>
      </c>
      <c r="B101" t="s">
        <v>1399</v>
      </c>
    </row>
    <row r="102" spans="1:12" ht="15" customHeight="1" x14ac:dyDescent="0.3">
      <c r="A102" s="78" t="s">
        <v>316</v>
      </c>
      <c r="B102" t="s">
        <v>317</v>
      </c>
      <c r="D102" t="s">
        <v>318</v>
      </c>
      <c r="J102" t="s">
        <v>736</v>
      </c>
    </row>
    <row r="103" spans="1:12" ht="15" customHeight="1" x14ac:dyDescent="0.3">
      <c r="A103" s="78" t="s">
        <v>1242</v>
      </c>
      <c r="B103" t="s">
        <v>1400</v>
      </c>
    </row>
    <row r="104" spans="1:12" ht="15" customHeight="1" x14ac:dyDescent="0.3">
      <c r="A104" s="78" t="s">
        <v>1061</v>
      </c>
      <c r="B104" t="s">
        <v>1401</v>
      </c>
    </row>
    <row r="105" spans="1:12" ht="15" customHeight="1" x14ac:dyDescent="0.3">
      <c r="A105" s="78" t="s">
        <v>1082</v>
      </c>
      <c r="B105" t="s">
        <v>1402</v>
      </c>
    </row>
    <row r="106" spans="1:12" ht="15" customHeight="1" x14ac:dyDescent="0.3">
      <c r="A106" s="78" t="s">
        <v>319</v>
      </c>
      <c r="B106" t="s">
        <v>320</v>
      </c>
      <c r="D106" t="s">
        <v>321</v>
      </c>
      <c r="J106" t="s">
        <v>745</v>
      </c>
    </row>
    <row r="107" spans="1:12" ht="15" customHeight="1" x14ac:dyDescent="0.3">
      <c r="A107" s="78" t="s">
        <v>322</v>
      </c>
      <c r="B107" t="s">
        <v>323</v>
      </c>
      <c r="D107" t="s">
        <v>318</v>
      </c>
      <c r="J107" t="s">
        <v>746</v>
      </c>
    </row>
    <row r="108" spans="1:12" ht="15" customHeight="1" x14ac:dyDescent="0.3">
      <c r="A108" s="78" t="s">
        <v>324</v>
      </c>
      <c r="B108" t="s">
        <v>325</v>
      </c>
      <c r="D108" t="s">
        <v>318</v>
      </c>
      <c r="J108" t="s">
        <v>747</v>
      </c>
    </row>
    <row r="109" spans="1:12" ht="15" customHeight="1" x14ac:dyDescent="0.3">
      <c r="A109" s="78" t="s">
        <v>93</v>
      </c>
      <c r="B109" t="s">
        <v>94</v>
      </c>
      <c r="C109" t="s">
        <v>95</v>
      </c>
      <c r="E109" t="s">
        <v>477</v>
      </c>
      <c r="F109" t="s">
        <v>500</v>
      </c>
      <c r="G109" t="s">
        <v>530</v>
      </c>
      <c r="H109" t="s">
        <v>600</v>
      </c>
      <c r="I109" t="s">
        <v>627</v>
      </c>
      <c r="K109" t="s">
        <v>869</v>
      </c>
      <c r="L109" t="s">
        <v>900</v>
      </c>
    </row>
    <row r="110" spans="1:12" ht="15" customHeight="1" x14ac:dyDescent="0.3">
      <c r="A110" s="78" t="s">
        <v>478</v>
      </c>
      <c r="B110" t="s">
        <v>479</v>
      </c>
      <c r="E110" t="s">
        <v>480</v>
      </c>
      <c r="F110" t="s">
        <v>501</v>
      </c>
      <c r="I110" t="s">
        <v>613</v>
      </c>
      <c r="L110" t="s">
        <v>901</v>
      </c>
    </row>
    <row r="111" spans="1:12" ht="15" customHeight="1" x14ac:dyDescent="0.3">
      <c r="A111" s="78" t="s">
        <v>96</v>
      </c>
      <c r="B111" t="s">
        <v>97</v>
      </c>
      <c r="C111" t="s">
        <v>98</v>
      </c>
      <c r="F111" t="s">
        <v>502</v>
      </c>
      <c r="H111" t="s">
        <v>601</v>
      </c>
      <c r="I111" t="s">
        <v>628</v>
      </c>
      <c r="J111" t="s">
        <v>748</v>
      </c>
      <c r="K111" t="s">
        <v>870</v>
      </c>
      <c r="L111" t="s">
        <v>902</v>
      </c>
    </row>
    <row r="112" spans="1:12" ht="15" customHeight="1" x14ac:dyDescent="0.3">
      <c r="A112" s="78" t="s">
        <v>326</v>
      </c>
      <c r="B112" t="s">
        <v>327</v>
      </c>
      <c r="D112" s="25" t="s">
        <v>328</v>
      </c>
      <c r="E112" t="s">
        <v>481</v>
      </c>
      <c r="F112" t="s">
        <v>502</v>
      </c>
      <c r="H112" t="s">
        <v>601</v>
      </c>
      <c r="I112" t="s">
        <v>628</v>
      </c>
      <c r="J112" t="s">
        <v>749</v>
      </c>
      <c r="K112" t="s">
        <v>870</v>
      </c>
      <c r="L112" t="s">
        <v>903</v>
      </c>
    </row>
    <row r="113" spans="1:12" ht="15" customHeight="1" x14ac:dyDescent="0.3">
      <c r="A113" s="78" t="s">
        <v>629</v>
      </c>
      <c r="B113" t="s">
        <v>630</v>
      </c>
      <c r="I113" t="s">
        <v>613</v>
      </c>
      <c r="L113" t="s">
        <v>904</v>
      </c>
    </row>
    <row r="114" spans="1:12" x14ac:dyDescent="0.3">
      <c r="A114" s="78" t="s">
        <v>631</v>
      </c>
      <c r="B114" t="s">
        <v>632</v>
      </c>
      <c r="I114" t="s">
        <v>613</v>
      </c>
      <c r="L114" t="s">
        <v>905</v>
      </c>
    </row>
    <row r="115" spans="1:12" ht="15" customHeight="1" x14ac:dyDescent="0.3">
      <c r="A115" s="78" t="s">
        <v>1250</v>
      </c>
      <c r="B115" t="s">
        <v>1403</v>
      </c>
    </row>
    <row r="116" spans="1:12" ht="15" customHeight="1" x14ac:dyDescent="0.3">
      <c r="A116" s="78" t="s">
        <v>750</v>
      </c>
      <c r="B116" t="s">
        <v>751</v>
      </c>
      <c r="J116" t="s">
        <v>739</v>
      </c>
    </row>
    <row r="117" spans="1:12" ht="15" customHeight="1" x14ac:dyDescent="0.3">
      <c r="A117" s="78" t="s">
        <v>1068</v>
      </c>
      <c r="B117" t="s">
        <v>1404</v>
      </c>
    </row>
    <row r="118" spans="1:12" ht="15" customHeight="1" x14ac:dyDescent="0.3">
      <c r="A118" s="78" t="s">
        <v>1069</v>
      </c>
      <c r="B118" t="s">
        <v>1405</v>
      </c>
    </row>
    <row r="119" spans="1:12" ht="15" customHeight="1" x14ac:dyDescent="0.3">
      <c r="A119" s="78" t="s">
        <v>99</v>
      </c>
      <c r="B119" t="s">
        <v>100</v>
      </c>
      <c r="C119" t="s">
        <v>101</v>
      </c>
      <c r="D119" t="s">
        <v>329</v>
      </c>
      <c r="H119" t="s">
        <v>602</v>
      </c>
      <c r="J119" t="s">
        <v>736</v>
      </c>
    </row>
    <row r="120" spans="1:12" ht="15" customHeight="1" x14ac:dyDescent="0.3">
      <c r="A120" s="78" t="s">
        <v>102</v>
      </c>
      <c r="B120" t="s">
        <v>103</v>
      </c>
      <c r="C120" t="s">
        <v>101</v>
      </c>
      <c r="D120" t="s">
        <v>329</v>
      </c>
      <c r="H120" t="s">
        <v>602</v>
      </c>
      <c r="J120" t="s">
        <v>745</v>
      </c>
    </row>
    <row r="121" spans="1:12" ht="15" customHeight="1" x14ac:dyDescent="0.3">
      <c r="A121" s="78" t="s">
        <v>104</v>
      </c>
      <c r="B121" t="s">
        <v>105</v>
      </c>
      <c r="C121" t="s">
        <v>101</v>
      </c>
      <c r="D121" t="s">
        <v>329</v>
      </c>
      <c r="H121" t="s">
        <v>603</v>
      </c>
      <c r="J121" t="s">
        <v>746</v>
      </c>
    </row>
    <row r="122" spans="1:12" ht="15" customHeight="1" x14ac:dyDescent="0.3">
      <c r="A122" s="78" t="s">
        <v>106</v>
      </c>
      <c r="B122" t="s">
        <v>107</v>
      </c>
      <c r="C122" t="s">
        <v>101</v>
      </c>
      <c r="D122" t="s">
        <v>329</v>
      </c>
      <c r="H122" t="s">
        <v>603</v>
      </c>
      <c r="J122" t="s">
        <v>747</v>
      </c>
    </row>
    <row r="123" spans="1:12" ht="15" customHeight="1" x14ac:dyDescent="0.3">
      <c r="A123" s="78" t="s">
        <v>1088</v>
      </c>
      <c r="B123" t="s">
        <v>1406</v>
      </c>
    </row>
    <row r="124" spans="1:12" ht="15" customHeight="1" x14ac:dyDescent="0.3">
      <c r="A124" s="78" t="s">
        <v>1086</v>
      </c>
      <c r="B124" t="s">
        <v>1407</v>
      </c>
    </row>
    <row r="125" spans="1:12" ht="15" customHeight="1" x14ac:dyDescent="0.3">
      <c r="A125" s="78" t="s">
        <v>1087</v>
      </c>
      <c r="B125" t="s">
        <v>1408</v>
      </c>
    </row>
    <row r="126" spans="1:12" ht="15" customHeight="1" x14ac:dyDescent="0.3">
      <c r="A126" s="78" t="s">
        <v>1027</v>
      </c>
      <c r="B126" t="s">
        <v>1409</v>
      </c>
    </row>
    <row r="127" spans="1:12" ht="15" customHeight="1" x14ac:dyDescent="0.3">
      <c r="A127" s="78" t="s">
        <v>1091</v>
      </c>
      <c r="B127" t="s">
        <v>1410</v>
      </c>
    </row>
    <row r="128" spans="1:12" ht="15" customHeight="1" x14ac:dyDescent="0.3">
      <c r="A128" s="78" t="s">
        <v>1295</v>
      </c>
      <c r="B128" t="s">
        <v>1411</v>
      </c>
    </row>
    <row r="129" spans="1:12" ht="15" customHeight="1" x14ac:dyDescent="0.3">
      <c r="A129" s="78" t="s">
        <v>1085</v>
      </c>
      <c r="B129" t="s">
        <v>1412</v>
      </c>
    </row>
    <row r="130" spans="1:12" ht="15" customHeight="1" x14ac:dyDescent="0.3">
      <c r="A130" s="78" t="s">
        <v>1298</v>
      </c>
      <c r="B130" t="s">
        <v>1413</v>
      </c>
    </row>
    <row r="131" spans="1:12" ht="15" customHeight="1" x14ac:dyDescent="0.3">
      <c r="A131" s="78" t="s">
        <v>108</v>
      </c>
      <c r="B131" t="s">
        <v>109</v>
      </c>
      <c r="C131" t="s">
        <v>110</v>
      </c>
      <c r="D131" t="s">
        <v>330</v>
      </c>
      <c r="G131" t="s">
        <v>531</v>
      </c>
      <c r="I131" t="s">
        <v>633</v>
      </c>
      <c r="J131" t="s">
        <v>752</v>
      </c>
      <c r="L131" t="s">
        <v>906</v>
      </c>
    </row>
    <row r="132" spans="1:12" ht="15" customHeight="1" x14ac:dyDescent="0.3">
      <c r="A132" s="78" t="s">
        <v>111</v>
      </c>
      <c r="B132" t="s">
        <v>112</v>
      </c>
      <c r="C132" t="s">
        <v>113</v>
      </c>
      <c r="D132" t="s">
        <v>331</v>
      </c>
      <c r="G132" t="s">
        <v>532</v>
      </c>
      <c r="I132" t="s">
        <v>633</v>
      </c>
      <c r="J132" t="s">
        <v>753</v>
      </c>
      <c r="L132" t="s">
        <v>906</v>
      </c>
    </row>
    <row r="133" spans="1:12" ht="15" customHeight="1" x14ac:dyDescent="0.3">
      <c r="A133" s="78" t="s">
        <v>114</v>
      </c>
      <c r="B133" t="s">
        <v>115</v>
      </c>
      <c r="C133" t="s">
        <v>116</v>
      </c>
      <c r="D133" t="s">
        <v>332</v>
      </c>
      <c r="G133" t="s">
        <v>533</v>
      </c>
      <c r="J133" t="s">
        <v>754</v>
      </c>
      <c r="L133" t="s">
        <v>906</v>
      </c>
    </row>
    <row r="134" spans="1:12" ht="15" customHeight="1" x14ac:dyDescent="0.3">
      <c r="A134" s="78" t="s">
        <v>117</v>
      </c>
      <c r="B134" t="s">
        <v>118</v>
      </c>
      <c r="C134" t="s">
        <v>119</v>
      </c>
      <c r="D134" t="s">
        <v>333</v>
      </c>
      <c r="G134" t="s">
        <v>534</v>
      </c>
      <c r="J134" t="s">
        <v>755</v>
      </c>
      <c r="L134" t="s">
        <v>906</v>
      </c>
    </row>
    <row r="135" spans="1:12" ht="15" customHeight="1" x14ac:dyDescent="0.3">
      <c r="A135" s="78" t="s">
        <v>1101</v>
      </c>
      <c r="B135" t="s">
        <v>1414</v>
      </c>
    </row>
    <row r="136" spans="1:12" ht="15" customHeight="1" x14ac:dyDescent="0.3">
      <c r="A136" s="78" t="s">
        <v>1102</v>
      </c>
      <c r="B136" t="s">
        <v>1415</v>
      </c>
    </row>
    <row r="137" spans="1:12" ht="15" customHeight="1" x14ac:dyDescent="0.3">
      <c r="A137" s="78" t="s">
        <v>1103</v>
      </c>
      <c r="B137" t="s">
        <v>1416</v>
      </c>
    </row>
    <row r="138" spans="1:12" ht="15" customHeight="1" x14ac:dyDescent="0.3">
      <c r="A138" s="78" t="s">
        <v>1104</v>
      </c>
      <c r="B138" t="s">
        <v>1417</v>
      </c>
    </row>
    <row r="139" spans="1:12" ht="15" customHeight="1" x14ac:dyDescent="0.3">
      <c r="A139" s="78" t="s">
        <v>1012</v>
      </c>
      <c r="B139" t="s">
        <v>1418</v>
      </c>
    </row>
    <row r="140" spans="1:12" ht="15" customHeight="1" x14ac:dyDescent="0.3">
      <c r="A140" s="78" t="s">
        <v>1097</v>
      </c>
      <c r="B140" t="s">
        <v>1419</v>
      </c>
    </row>
    <row r="141" spans="1:12" ht="15" customHeight="1" x14ac:dyDescent="0.3">
      <c r="A141" s="78" t="s">
        <v>1137</v>
      </c>
      <c r="B141" t="s">
        <v>1420</v>
      </c>
    </row>
    <row r="142" spans="1:12" ht="15" customHeight="1" x14ac:dyDescent="0.3">
      <c r="A142" s="78" t="s">
        <v>634</v>
      </c>
      <c r="B142" t="s">
        <v>635</v>
      </c>
      <c r="I142" t="s">
        <v>636</v>
      </c>
      <c r="J142" t="s">
        <v>756</v>
      </c>
      <c r="L142" t="s">
        <v>898</v>
      </c>
    </row>
    <row r="143" spans="1:12" ht="15" customHeight="1" x14ac:dyDescent="0.3">
      <c r="A143" s="78" t="s">
        <v>120</v>
      </c>
      <c r="B143" t="s">
        <v>121</v>
      </c>
      <c r="C143" t="s">
        <v>122</v>
      </c>
      <c r="I143" t="s">
        <v>637</v>
      </c>
    </row>
    <row r="144" spans="1:12" ht="15" customHeight="1" x14ac:dyDescent="0.3">
      <c r="A144" s="78" t="s">
        <v>123</v>
      </c>
      <c r="B144" t="s">
        <v>124</v>
      </c>
      <c r="C144" t="s">
        <v>125</v>
      </c>
      <c r="I144" t="s">
        <v>637</v>
      </c>
    </row>
    <row r="145" spans="1:12" ht="15" customHeight="1" x14ac:dyDescent="0.3">
      <c r="A145" s="78" t="s">
        <v>126</v>
      </c>
      <c r="B145" t="s">
        <v>127</v>
      </c>
      <c r="C145" t="s">
        <v>128</v>
      </c>
      <c r="I145" t="s">
        <v>637</v>
      </c>
    </row>
    <row r="146" spans="1:12" ht="15" customHeight="1" x14ac:dyDescent="0.3">
      <c r="A146" s="78" t="s">
        <v>129</v>
      </c>
      <c r="B146" t="s">
        <v>130</v>
      </c>
      <c r="C146" t="s">
        <v>131</v>
      </c>
      <c r="I146" t="s">
        <v>637</v>
      </c>
    </row>
    <row r="147" spans="1:12" ht="15" customHeight="1" x14ac:dyDescent="0.3">
      <c r="A147" s="78" t="s">
        <v>638</v>
      </c>
      <c r="B147" t="s">
        <v>639</v>
      </c>
      <c r="I147" t="s">
        <v>640</v>
      </c>
      <c r="L147" t="s">
        <v>907</v>
      </c>
    </row>
    <row r="148" spans="1:12" ht="15" customHeight="1" x14ac:dyDescent="0.3">
      <c r="A148" s="78" t="s">
        <v>641</v>
      </c>
      <c r="B148" t="s">
        <v>642</v>
      </c>
      <c r="I148" t="s">
        <v>640</v>
      </c>
      <c r="L148" t="s">
        <v>907</v>
      </c>
    </row>
    <row r="149" spans="1:12" ht="15" customHeight="1" x14ac:dyDescent="0.3">
      <c r="A149" s="78" t="s">
        <v>1231</v>
      </c>
      <c r="B149" t="s">
        <v>1421</v>
      </c>
    </row>
    <row r="150" spans="1:12" ht="15" customHeight="1" x14ac:dyDescent="0.3">
      <c r="A150" s="78" t="s">
        <v>643</v>
      </c>
      <c r="B150" t="s">
        <v>644</v>
      </c>
      <c r="I150" t="s">
        <v>645</v>
      </c>
      <c r="J150" t="s">
        <v>757</v>
      </c>
    </row>
    <row r="151" spans="1:12" ht="15" customHeight="1" x14ac:dyDescent="0.3">
      <c r="A151" s="78" t="s">
        <v>646</v>
      </c>
      <c r="B151" t="s">
        <v>647</v>
      </c>
      <c r="I151" t="s">
        <v>645</v>
      </c>
      <c r="J151" t="s">
        <v>757</v>
      </c>
    </row>
    <row r="152" spans="1:12" ht="15" customHeight="1" x14ac:dyDescent="0.3">
      <c r="A152" s="78" t="s">
        <v>334</v>
      </c>
      <c r="B152" t="s">
        <v>335</v>
      </c>
      <c r="D152" t="s">
        <v>336</v>
      </c>
    </row>
    <row r="153" spans="1:12" ht="15" customHeight="1" x14ac:dyDescent="0.3">
      <c r="A153" s="78" t="s">
        <v>1205</v>
      </c>
      <c r="B153" t="s">
        <v>1422</v>
      </c>
    </row>
    <row r="154" spans="1:12" ht="15" customHeight="1" x14ac:dyDescent="0.3">
      <c r="A154" s="78" t="s">
        <v>1063</v>
      </c>
      <c r="B154" t="s">
        <v>1423</v>
      </c>
    </row>
    <row r="155" spans="1:12" ht="15" customHeight="1" x14ac:dyDescent="0.3">
      <c r="A155" s="78" t="s">
        <v>1281</v>
      </c>
      <c r="B155" t="s">
        <v>1424</v>
      </c>
    </row>
    <row r="156" spans="1:12" ht="15" customHeight="1" x14ac:dyDescent="0.3">
      <c r="A156" s="78" t="s">
        <v>1304</v>
      </c>
      <c r="B156" t="s">
        <v>1425</v>
      </c>
    </row>
    <row r="157" spans="1:12" ht="15" customHeight="1" x14ac:dyDescent="0.3">
      <c r="A157" s="78" t="s">
        <v>132</v>
      </c>
      <c r="B157" t="s">
        <v>133</v>
      </c>
      <c r="C157" t="s">
        <v>73</v>
      </c>
    </row>
    <row r="158" spans="1:12" ht="15" customHeight="1" x14ac:dyDescent="0.3">
      <c r="A158" s="78" t="s">
        <v>648</v>
      </c>
      <c r="B158" t="s">
        <v>649</v>
      </c>
      <c r="I158" t="s">
        <v>650</v>
      </c>
      <c r="J158" t="s">
        <v>758</v>
      </c>
      <c r="K158" t="s">
        <v>871</v>
      </c>
      <c r="L158" t="s">
        <v>908</v>
      </c>
    </row>
    <row r="159" spans="1:12" ht="15" customHeight="1" x14ac:dyDescent="0.3">
      <c r="A159" s="78" t="s">
        <v>651</v>
      </c>
      <c r="B159" t="s">
        <v>652</v>
      </c>
      <c r="I159" t="s">
        <v>650</v>
      </c>
      <c r="J159" t="s">
        <v>759</v>
      </c>
      <c r="K159" t="s">
        <v>872</v>
      </c>
      <c r="L159" t="s">
        <v>908</v>
      </c>
    </row>
    <row r="160" spans="1:12" ht="15" customHeight="1" x14ac:dyDescent="0.3">
      <c r="A160" s="78" t="s">
        <v>337</v>
      </c>
      <c r="B160" t="s">
        <v>338</v>
      </c>
      <c r="D160" t="s">
        <v>1671</v>
      </c>
    </row>
    <row r="161" spans="1:12" ht="15" customHeight="1" x14ac:dyDescent="0.3">
      <c r="A161" s="78" t="s">
        <v>340</v>
      </c>
      <c r="B161" t="s">
        <v>341</v>
      </c>
      <c r="D161" t="s">
        <v>342</v>
      </c>
    </row>
    <row r="162" spans="1:12" ht="15" customHeight="1" x14ac:dyDescent="0.3">
      <c r="A162" s="78" t="s">
        <v>343</v>
      </c>
      <c r="B162" t="s">
        <v>344</v>
      </c>
      <c r="D162" t="s">
        <v>1667</v>
      </c>
      <c r="I162" t="s">
        <v>653</v>
      </c>
    </row>
    <row r="163" spans="1:12" ht="15" customHeight="1" x14ac:dyDescent="0.3">
      <c r="A163" s="78" t="s">
        <v>654</v>
      </c>
      <c r="B163" t="s">
        <v>655</v>
      </c>
      <c r="I163" t="s">
        <v>636</v>
      </c>
      <c r="J163" t="s">
        <v>760</v>
      </c>
      <c r="L163" t="s">
        <v>898</v>
      </c>
    </row>
    <row r="164" spans="1:12" ht="15" customHeight="1" x14ac:dyDescent="0.3">
      <c r="A164" s="78" t="s">
        <v>134</v>
      </c>
      <c r="B164" t="s">
        <v>135</v>
      </c>
      <c r="C164" t="s">
        <v>136</v>
      </c>
      <c r="D164" t="s">
        <v>346</v>
      </c>
      <c r="I164" t="s">
        <v>653</v>
      </c>
    </row>
    <row r="165" spans="1:12" ht="15" customHeight="1" x14ac:dyDescent="0.3">
      <c r="A165" s="78" t="s">
        <v>761</v>
      </c>
      <c r="B165" t="s">
        <v>762</v>
      </c>
      <c r="J165" t="s">
        <v>763</v>
      </c>
    </row>
    <row r="166" spans="1:12" ht="15" customHeight="1" x14ac:dyDescent="0.3">
      <c r="A166" s="78" t="s">
        <v>764</v>
      </c>
      <c r="B166" t="s">
        <v>765</v>
      </c>
      <c r="J166" t="s">
        <v>763</v>
      </c>
    </row>
    <row r="167" spans="1:12" ht="15" customHeight="1" x14ac:dyDescent="0.3">
      <c r="A167" s="78" t="s">
        <v>909</v>
      </c>
      <c r="B167" t="s">
        <v>910</v>
      </c>
      <c r="L167" t="s">
        <v>911</v>
      </c>
    </row>
    <row r="168" spans="1:12" ht="15" customHeight="1" x14ac:dyDescent="0.3">
      <c r="A168" s="78" t="s">
        <v>1081</v>
      </c>
      <c r="B168" t="s">
        <v>1426</v>
      </c>
    </row>
    <row r="169" spans="1:12" ht="15" customHeight="1" x14ac:dyDescent="0.3">
      <c r="A169" s="78" t="s">
        <v>503</v>
      </c>
      <c r="B169" t="s">
        <v>504</v>
      </c>
      <c r="F169" t="s">
        <v>505</v>
      </c>
      <c r="G169" t="s">
        <v>535</v>
      </c>
      <c r="I169" t="s">
        <v>656</v>
      </c>
      <c r="L169" t="s">
        <v>912</v>
      </c>
    </row>
    <row r="170" spans="1:12" ht="15" customHeight="1" x14ac:dyDescent="0.3">
      <c r="A170" s="78" t="s">
        <v>1175</v>
      </c>
      <c r="B170" t="s">
        <v>1427</v>
      </c>
    </row>
    <row r="171" spans="1:12" ht="15" customHeight="1" x14ac:dyDescent="0.3">
      <c r="A171" s="78" t="s">
        <v>1176</v>
      </c>
      <c r="B171" t="s">
        <v>1428</v>
      </c>
    </row>
    <row r="172" spans="1:12" ht="15" customHeight="1" x14ac:dyDescent="0.3">
      <c r="A172" s="78" t="s">
        <v>1172</v>
      </c>
      <c r="B172" t="s">
        <v>1429</v>
      </c>
    </row>
    <row r="173" spans="1:12" ht="15" customHeight="1" x14ac:dyDescent="0.3">
      <c r="A173" s="78" t="s">
        <v>1170</v>
      </c>
      <c r="B173" t="s">
        <v>1430</v>
      </c>
    </row>
    <row r="174" spans="1:12" ht="15" customHeight="1" x14ac:dyDescent="0.3">
      <c r="A174" s="78" t="s">
        <v>1171</v>
      </c>
      <c r="B174" t="s">
        <v>1431</v>
      </c>
    </row>
    <row r="175" spans="1:12" ht="15" customHeight="1" x14ac:dyDescent="0.3">
      <c r="A175" s="78" t="s">
        <v>1173</v>
      </c>
      <c r="B175" t="s">
        <v>1432</v>
      </c>
    </row>
    <row r="176" spans="1:12" ht="15" customHeight="1" x14ac:dyDescent="0.3">
      <c r="A176" s="78" t="s">
        <v>1174</v>
      </c>
      <c r="B176" t="s">
        <v>1433</v>
      </c>
    </row>
    <row r="177" spans="1:12" ht="15" customHeight="1" x14ac:dyDescent="0.3">
      <c r="A177" s="78" t="s">
        <v>1259</v>
      </c>
      <c r="B177" t="s">
        <v>1434</v>
      </c>
    </row>
    <row r="178" spans="1:12" ht="15" customHeight="1" x14ac:dyDescent="0.3">
      <c r="A178" s="78" t="s">
        <v>1323</v>
      </c>
      <c r="B178" t="s">
        <v>1435</v>
      </c>
    </row>
    <row r="179" spans="1:12" ht="15" customHeight="1" x14ac:dyDescent="0.3">
      <c r="A179" s="78" t="s">
        <v>1117</v>
      </c>
      <c r="B179" t="s">
        <v>1436</v>
      </c>
    </row>
    <row r="180" spans="1:12" ht="15" customHeight="1" x14ac:dyDescent="0.3">
      <c r="A180" s="78" t="s">
        <v>1070</v>
      </c>
      <c r="B180" t="s">
        <v>1437</v>
      </c>
    </row>
    <row r="181" spans="1:12" ht="15" customHeight="1" x14ac:dyDescent="0.3">
      <c r="A181" s="78" t="s">
        <v>1071</v>
      </c>
      <c r="B181" t="s">
        <v>1438</v>
      </c>
    </row>
    <row r="182" spans="1:12" ht="15" customHeight="1" x14ac:dyDescent="0.3">
      <c r="A182" s="78" t="s">
        <v>766</v>
      </c>
      <c r="B182" t="s">
        <v>767</v>
      </c>
      <c r="J182" t="s">
        <v>768</v>
      </c>
    </row>
    <row r="183" spans="1:12" ht="15" customHeight="1" x14ac:dyDescent="0.3">
      <c r="A183" s="78" t="s">
        <v>536</v>
      </c>
      <c r="B183" t="s">
        <v>537</v>
      </c>
      <c r="G183" t="s">
        <v>523</v>
      </c>
      <c r="J183" t="s">
        <v>769</v>
      </c>
      <c r="K183" t="s">
        <v>866</v>
      </c>
    </row>
    <row r="184" spans="1:12" ht="15" customHeight="1" x14ac:dyDescent="0.3">
      <c r="A184" s="78" t="s">
        <v>1147</v>
      </c>
      <c r="B184" t="s">
        <v>1439</v>
      </c>
    </row>
    <row r="185" spans="1:12" ht="15" customHeight="1" x14ac:dyDescent="0.3">
      <c r="A185" s="78" t="s">
        <v>1243</v>
      </c>
      <c r="B185" t="s">
        <v>1440</v>
      </c>
    </row>
    <row r="186" spans="1:12" ht="15" customHeight="1" x14ac:dyDescent="0.3">
      <c r="A186" s="78" t="s">
        <v>538</v>
      </c>
      <c r="B186" t="s">
        <v>539</v>
      </c>
      <c r="G186" t="s">
        <v>540</v>
      </c>
    </row>
    <row r="187" spans="1:12" ht="15" customHeight="1" x14ac:dyDescent="0.3">
      <c r="A187" s="78" t="s">
        <v>1014</v>
      </c>
      <c r="B187" t="s">
        <v>1441</v>
      </c>
    </row>
    <row r="188" spans="1:12" ht="15" customHeight="1" x14ac:dyDescent="0.3">
      <c r="A188" s="78" t="s">
        <v>1010</v>
      </c>
      <c r="B188" t="s">
        <v>1442</v>
      </c>
    </row>
    <row r="189" spans="1:12" ht="15" customHeight="1" x14ac:dyDescent="0.3">
      <c r="A189" s="78" t="s">
        <v>541</v>
      </c>
      <c r="B189" t="s">
        <v>542</v>
      </c>
      <c r="G189" t="s">
        <v>543</v>
      </c>
    </row>
    <row r="190" spans="1:12" ht="15" customHeight="1" x14ac:dyDescent="0.3">
      <c r="A190" s="78" t="s">
        <v>544</v>
      </c>
      <c r="B190" t="s">
        <v>545</v>
      </c>
      <c r="G190" t="s">
        <v>546</v>
      </c>
    </row>
    <row r="191" spans="1:12" ht="15" customHeight="1" x14ac:dyDescent="0.3">
      <c r="A191" s="78" t="s">
        <v>547</v>
      </c>
      <c r="B191" t="s">
        <v>548</v>
      </c>
      <c r="G191" t="s">
        <v>549</v>
      </c>
    </row>
    <row r="192" spans="1:12" ht="15" customHeight="1" x14ac:dyDescent="0.3">
      <c r="A192" s="78" t="s">
        <v>137</v>
      </c>
      <c r="B192" t="s">
        <v>138</v>
      </c>
      <c r="C192" t="s">
        <v>139</v>
      </c>
      <c r="J192" t="s">
        <v>739</v>
      </c>
      <c r="L192" t="s">
        <v>913</v>
      </c>
    </row>
    <row r="193" spans="1:12" ht="15" customHeight="1" x14ac:dyDescent="0.3">
      <c r="A193" s="78" t="s">
        <v>347</v>
      </c>
      <c r="B193" t="s">
        <v>348</v>
      </c>
      <c r="D193" t="s">
        <v>296</v>
      </c>
    </row>
    <row r="194" spans="1:12" ht="15" customHeight="1" x14ac:dyDescent="0.3">
      <c r="A194" s="78" t="s">
        <v>1118</v>
      </c>
      <c r="B194" t="s">
        <v>1443</v>
      </c>
    </row>
    <row r="195" spans="1:12" ht="15" customHeight="1" x14ac:dyDescent="0.3">
      <c r="A195" s="78" t="s">
        <v>140</v>
      </c>
      <c r="B195" t="s">
        <v>141</v>
      </c>
      <c r="C195" t="s">
        <v>68</v>
      </c>
      <c r="J195" t="s">
        <v>741</v>
      </c>
    </row>
    <row r="196" spans="1:12" ht="15" customHeight="1" x14ac:dyDescent="0.3">
      <c r="A196" s="78" t="s">
        <v>1134</v>
      </c>
      <c r="B196" t="s">
        <v>1444</v>
      </c>
    </row>
    <row r="197" spans="1:12" ht="15" customHeight="1" x14ac:dyDescent="0.3">
      <c r="A197" s="78" t="s">
        <v>349</v>
      </c>
      <c r="B197" t="s">
        <v>350</v>
      </c>
      <c r="D197" t="s">
        <v>351</v>
      </c>
    </row>
    <row r="198" spans="1:12" ht="15" customHeight="1" x14ac:dyDescent="0.3">
      <c r="A198" s="78" t="s">
        <v>352</v>
      </c>
      <c r="B198" t="s">
        <v>353</v>
      </c>
      <c r="D198" t="s">
        <v>354</v>
      </c>
    </row>
    <row r="199" spans="1:12" ht="15" customHeight="1" x14ac:dyDescent="0.3">
      <c r="A199" s="78" t="s">
        <v>142</v>
      </c>
      <c r="B199" t="s">
        <v>143</v>
      </c>
      <c r="C199" t="s">
        <v>144</v>
      </c>
      <c r="J199" t="s">
        <v>742</v>
      </c>
    </row>
    <row r="200" spans="1:12" ht="15" customHeight="1" x14ac:dyDescent="0.3">
      <c r="A200" s="78" t="s">
        <v>355</v>
      </c>
      <c r="B200" t="s">
        <v>356</v>
      </c>
      <c r="D200" t="s">
        <v>300</v>
      </c>
    </row>
    <row r="201" spans="1:12" ht="15" customHeight="1" x14ac:dyDescent="0.3">
      <c r="A201" s="78" t="s">
        <v>550</v>
      </c>
      <c r="B201" t="s">
        <v>551</v>
      </c>
      <c r="G201" t="s">
        <v>523</v>
      </c>
      <c r="J201" t="s">
        <v>770</v>
      </c>
    </row>
    <row r="202" spans="1:12" ht="15" customHeight="1" x14ac:dyDescent="0.3">
      <c r="A202" s="78" t="s">
        <v>771</v>
      </c>
      <c r="B202" t="s">
        <v>772</v>
      </c>
      <c r="J202" s="79" t="s">
        <v>773</v>
      </c>
      <c r="L202" t="s">
        <v>898</v>
      </c>
    </row>
    <row r="203" spans="1:12" ht="15" customHeight="1" x14ac:dyDescent="0.3">
      <c r="A203" s="78" t="s">
        <v>145</v>
      </c>
      <c r="B203" t="s">
        <v>146</v>
      </c>
      <c r="C203" t="s">
        <v>147</v>
      </c>
      <c r="D203" t="s">
        <v>296</v>
      </c>
      <c r="G203" t="s">
        <v>552</v>
      </c>
      <c r="I203" t="s">
        <v>657</v>
      </c>
      <c r="J203" t="s">
        <v>774</v>
      </c>
      <c r="L203" t="s">
        <v>914</v>
      </c>
    </row>
    <row r="204" spans="1:12" ht="15" customHeight="1" x14ac:dyDescent="0.3">
      <c r="A204" s="78" t="s">
        <v>357</v>
      </c>
      <c r="B204" t="s">
        <v>358</v>
      </c>
      <c r="D204" t="s">
        <v>296</v>
      </c>
      <c r="G204" t="s">
        <v>553</v>
      </c>
      <c r="J204" t="s">
        <v>775</v>
      </c>
      <c r="L204" t="s">
        <v>913</v>
      </c>
    </row>
    <row r="205" spans="1:12" ht="15" customHeight="1" x14ac:dyDescent="0.3">
      <c r="A205" s="78" t="s">
        <v>1257</v>
      </c>
      <c r="B205" t="s">
        <v>1445</v>
      </c>
    </row>
    <row r="206" spans="1:12" ht="15" customHeight="1" x14ac:dyDescent="0.3">
      <c r="A206" s="78" t="s">
        <v>359</v>
      </c>
      <c r="B206" t="s">
        <v>360</v>
      </c>
      <c r="D206" t="s">
        <v>296</v>
      </c>
    </row>
    <row r="207" spans="1:12" ht="15" customHeight="1" x14ac:dyDescent="0.3">
      <c r="A207" s="78" t="s">
        <v>361</v>
      </c>
      <c r="B207" t="s">
        <v>362</v>
      </c>
      <c r="D207" t="s">
        <v>308</v>
      </c>
    </row>
    <row r="208" spans="1:12" ht="15" customHeight="1" x14ac:dyDescent="0.3">
      <c r="A208" s="78" t="s">
        <v>148</v>
      </c>
      <c r="B208" t="s">
        <v>149</v>
      </c>
      <c r="C208" t="s">
        <v>78</v>
      </c>
      <c r="D208" t="s">
        <v>1672</v>
      </c>
      <c r="I208" t="s">
        <v>616</v>
      </c>
      <c r="J208" t="s">
        <v>776</v>
      </c>
      <c r="L208" t="s">
        <v>899</v>
      </c>
    </row>
    <row r="209" spans="1:12" ht="15" customHeight="1" x14ac:dyDescent="0.3">
      <c r="A209" s="78" t="s">
        <v>1299</v>
      </c>
      <c r="B209" t="s">
        <v>1446</v>
      </c>
    </row>
    <row r="210" spans="1:12" ht="15" customHeight="1" x14ac:dyDescent="0.3">
      <c r="A210" s="78" t="s">
        <v>658</v>
      </c>
      <c r="B210" t="s">
        <v>659</v>
      </c>
      <c r="I210" t="s">
        <v>619</v>
      </c>
    </row>
    <row r="211" spans="1:12" ht="15" customHeight="1" x14ac:dyDescent="0.3">
      <c r="A211" s="78" t="s">
        <v>150</v>
      </c>
      <c r="B211" t="s">
        <v>151</v>
      </c>
      <c r="C211" t="s">
        <v>152</v>
      </c>
      <c r="D211" t="s">
        <v>1669</v>
      </c>
      <c r="F211" t="s">
        <v>506</v>
      </c>
      <c r="G211" t="s">
        <v>554</v>
      </c>
      <c r="I211" t="s">
        <v>660</v>
      </c>
      <c r="J211" t="s">
        <v>777</v>
      </c>
      <c r="K211" t="s">
        <v>873</v>
      </c>
      <c r="L211" t="s">
        <v>915</v>
      </c>
    </row>
    <row r="212" spans="1:12" ht="15" customHeight="1" x14ac:dyDescent="0.3">
      <c r="A212" s="78" t="s">
        <v>153</v>
      </c>
      <c r="B212" t="s">
        <v>154</v>
      </c>
      <c r="C212" t="s">
        <v>155</v>
      </c>
      <c r="D212" t="s">
        <v>1669</v>
      </c>
      <c r="F212" t="s">
        <v>506</v>
      </c>
      <c r="G212" t="s">
        <v>555</v>
      </c>
      <c r="I212" t="s">
        <v>660</v>
      </c>
      <c r="J212" t="s">
        <v>778</v>
      </c>
      <c r="K212" t="s">
        <v>874</v>
      </c>
      <c r="L212" t="s">
        <v>915</v>
      </c>
    </row>
    <row r="213" spans="1:12" ht="15" customHeight="1" x14ac:dyDescent="0.3">
      <c r="A213" s="78" t="s">
        <v>156</v>
      </c>
      <c r="B213" t="s">
        <v>157</v>
      </c>
      <c r="C213" t="s">
        <v>158</v>
      </c>
      <c r="D213" t="s">
        <v>1670</v>
      </c>
      <c r="F213" t="s">
        <v>506</v>
      </c>
      <c r="G213" t="s">
        <v>555</v>
      </c>
      <c r="I213" t="s">
        <v>660</v>
      </c>
      <c r="J213" t="s">
        <v>779</v>
      </c>
      <c r="K213" t="s">
        <v>875</v>
      </c>
      <c r="L213" t="s">
        <v>915</v>
      </c>
    </row>
    <row r="214" spans="1:12" ht="15" customHeight="1" x14ac:dyDescent="0.3">
      <c r="A214" s="78" t="s">
        <v>159</v>
      </c>
      <c r="B214" t="s">
        <v>160</v>
      </c>
      <c r="C214" t="s">
        <v>161</v>
      </c>
      <c r="D214" t="s">
        <v>1670</v>
      </c>
      <c r="F214" t="s">
        <v>506</v>
      </c>
      <c r="G214" t="s">
        <v>555</v>
      </c>
      <c r="I214" t="s">
        <v>660</v>
      </c>
      <c r="J214" t="s">
        <v>780</v>
      </c>
      <c r="K214" t="s">
        <v>876</v>
      </c>
      <c r="L214" t="s">
        <v>915</v>
      </c>
    </row>
    <row r="215" spans="1:12" ht="15" customHeight="1" x14ac:dyDescent="0.3">
      <c r="A215" s="78" t="s">
        <v>365</v>
      </c>
      <c r="B215" t="s">
        <v>366</v>
      </c>
      <c r="D215" t="s">
        <v>367</v>
      </c>
      <c r="G215" t="s">
        <v>556</v>
      </c>
      <c r="I215" t="s">
        <v>640</v>
      </c>
    </row>
    <row r="216" spans="1:12" ht="15" customHeight="1" x14ac:dyDescent="0.3">
      <c r="A216" s="78" t="s">
        <v>1237</v>
      </c>
      <c r="B216" t="s">
        <v>1447</v>
      </c>
    </row>
    <row r="217" spans="1:12" ht="15" customHeight="1" x14ac:dyDescent="0.3">
      <c r="A217" s="78" t="s">
        <v>507</v>
      </c>
      <c r="B217" t="s">
        <v>508</v>
      </c>
      <c r="F217" t="s">
        <v>509</v>
      </c>
      <c r="I217" t="s">
        <v>661</v>
      </c>
      <c r="L217" t="s">
        <v>916</v>
      </c>
    </row>
    <row r="218" spans="1:12" ht="15" customHeight="1" x14ac:dyDescent="0.3">
      <c r="A218" s="78" t="s">
        <v>482</v>
      </c>
      <c r="B218" t="s">
        <v>483</v>
      </c>
      <c r="E218" t="s">
        <v>484</v>
      </c>
      <c r="J218" t="s">
        <v>781</v>
      </c>
      <c r="K218" t="s">
        <v>877</v>
      </c>
    </row>
    <row r="219" spans="1:12" ht="15" customHeight="1" x14ac:dyDescent="0.3">
      <c r="A219" s="78" t="s">
        <v>1096</v>
      </c>
      <c r="B219" t="s">
        <v>1448</v>
      </c>
    </row>
    <row r="220" spans="1:12" ht="15" customHeight="1" x14ac:dyDescent="0.3">
      <c r="A220" s="78" t="s">
        <v>162</v>
      </c>
      <c r="B220" t="s">
        <v>163</v>
      </c>
      <c r="C220" t="s">
        <v>164</v>
      </c>
      <c r="D220" t="s">
        <v>368</v>
      </c>
      <c r="H220" t="s">
        <v>604</v>
      </c>
      <c r="J220" t="s">
        <v>782</v>
      </c>
      <c r="L220" t="s">
        <v>917</v>
      </c>
    </row>
    <row r="221" spans="1:12" ht="15" customHeight="1" x14ac:dyDescent="0.3">
      <c r="A221" s="78" t="s">
        <v>165</v>
      </c>
      <c r="B221" t="s">
        <v>166</v>
      </c>
      <c r="C221" t="s">
        <v>164</v>
      </c>
      <c r="D221" t="s">
        <v>368</v>
      </c>
      <c r="H221" t="s">
        <v>605</v>
      </c>
      <c r="J221" t="s">
        <v>783</v>
      </c>
      <c r="L221" t="s">
        <v>917</v>
      </c>
    </row>
    <row r="222" spans="1:12" ht="15" customHeight="1" x14ac:dyDescent="0.3">
      <c r="A222" s="78" t="s">
        <v>167</v>
      </c>
      <c r="B222" t="s">
        <v>168</v>
      </c>
      <c r="C222" t="s">
        <v>164</v>
      </c>
      <c r="D222" t="s">
        <v>368</v>
      </c>
      <c r="H222" t="s">
        <v>606</v>
      </c>
      <c r="J222" t="s">
        <v>783</v>
      </c>
      <c r="L222" t="s">
        <v>917</v>
      </c>
    </row>
    <row r="223" spans="1:12" ht="15" customHeight="1" x14ac:dyDescent="0.3">
      <c r="A223" s="78" t="s">
        <v>169</v>
      </c>
      <c r="B223" t="s">
        <v>170</v>
      </c>
      <c r="C223" t="s">
        <v>164</v>
      </c>
      <c r="D223" t="s">
        <v>368</v>
      </c>
      <c r="H223" t="s">
        <v>607</v>
      </c>
      <c r="J223" t="s">
        <v>783</v>
      </c>
      <c r="L223" t="s">
        <v>917</v>
      </c>
    </row>
    <row r="224" spans="1:12" ht="15" customHeight="1" x14ac:dyDescent="0.3">
      <c r="A224" s="78" t="s">
        <v>1131</v>
      </c>
      <c r="B224" t="s">
        <v>1449</v>
      </c>
    </row>
    <row r="225" spans="1:12" ht="15" customHeight="1" x14ac:dyDescent="0.3">
      <c r="A225" s="78" t="s">
        <v>784</v>
      </c>
      <c r="B225" t="s">
        <v>785</v>
      </c>
      <c r="J225" t="s">
        <v>740</v>
      </c>
    </row>
    <row r="226" spans="1:12" ht="15" customHeight="1" x14ac:dyDescent="0.3">
      <c r="A226" s="78" t="s">
        <v>1179</v>
      </c>
      <c r="B226" t="s">
        <v>1450</v>
      </c>
    </row>
    <row r="227" spans="1:12" ht="15" customHeight="1" x14ac:dyDescent="0.3">
      <c r="A227" s="78" t="s">
        <v>171</v>
      </c>
      <c r="B227" t="s">
        <v>172</v>
      </c>
      <c r="C227" t="s">
        <v>144</v>
      </c>
      <c r="D227" t="s">
        <v>296</v>
      </c>
    </row>
    <row r="228" spans="1:12" ht="15" customHeight="1" x14ac:dyDescent="0.3">
      <c r="A228" s="78" t="s">
        <v>1098</v>
      </c>
      <c r="B228" t="s">
        <v>1451</v>
      </c>
    </row>
    <row r="229" spans="1:12" ht="15" customHeight="1" x14ac:dyDescent="0.3">
      <c r="A229" s="78" t="s">
        <v>1017</v>
      </c>
      <c r="B229" t="s">
        <v>1452</v>
      </c>
    </row>
    <row r="230" spans="1:12" ht="15" customHeight="1" x14ac:dyDescent="0.3">
      <c r="A230" s="78" t="s">
        <v>557</v>
      </c>
      <c r="B230" t="s">
        <v>558</v>
      </c>
      <c r="G230" t="s">
        <v>559</v>
      </c>
      <c r="I230" t="s">
        <v>619</v>
      </c>
    </row>
    <row r="231" spans="1:12" ht="15" customHeight="1" x14ac:dyDescent="0.3">
      <c r="A231" s="78" t="s">
        <v>662</v>
      </c>
      <c r="B231" t="s">
        <v>663</v>
      </c>
      <c r="I231" t="s">
        <v>619</v>
      </c>
    </row>
    <row r="232" spans="1:12" ht="15" customHeight="1" x14ac:dyDescent="0.3">
      <c r="A232" s="78" t="s">
        <v>1232</v>
      </c>
      <c r="B232" t="s">
        <v>1453</v>
      </c>
    </row>
    <row r="233" spans="1:12" ht="15" customHeight="1" x14ac:dyDescent="0.3">
      <c r="A233" s="78" t="s">
        <v>786</v>
      </c>
      <c r="B233" t="s">
        <v>787</v>
      </c>
      <c r="J233" t="s">
        <v>788</v>
      </c>
      <c r="L233" t="s">
        <v>898</v>
      </c>
    </row>
    <row r="234" spans="1:12" ht="15" customHeight="1" x14ac:dyDescent="0.3">
      <c r="A234" s="78" t="s">
        <v>789</v>
      </c>
      <c r="B234" t="s">
        <v>790</v>
      </c>
      <c r="J234" t="s">
        <v>791</v>
      </c>
      <c r="L234" t="s">
        <v>898</v>
      </c>
    </row>
    <row r="235" spans="1:12" ht="15" customHeight="1" x14ac:dyDescent="0.3">
      <c r="A235" s="78" t="s">
        <v>1004</v>
      </c>
      <c r="B235" t="s">
        <v>1454</v>
      </c>
    </row>
    <row r="236" spans="1:12" ht="15" customHeight="1" x14ac:dyDescent="0.3">
      <c r="A236" s="78" t="s">
        <v>1015</v>
      </c>
      <c r="B236" t="s">
        <v>1455</v>
      </c>
    </row>
    <row r="237" spans="1:12" ht="15" customHeight="1" x14ac:dyDescent="0.3">
      <c r="A237" s="78" t="s">
        <v>173</v>
      </c>
      <c r="B237" t="s">
        <v>174</v>
      </c>
      <c r="C237" t="s">
        <v>175</v>
      </c>
      <c r="F237" t="s">
        <v>505</v>
      </c>
      <c r="I237" t="s">
        <v>664</v>
      </c>
      <c r="L237" t="s">
        <v>912</v>
      </c>
    </row>
    <row r="238" spans="1:12" ht="15" customHeight="1" x14ac:dyDescent="0.3">
      <c r="A238" s="78" t="s">
        <v>560</v>
      </c>
      <c r="B238" t="s">
        <v>561</v>
      </c>
      <c r="G238" t="s">
        <v>562</v>
      </c>
    </row>
    <row r="239" spans="1:12" ht="15" customHeight="1" x14ac:dyDescent="0.3">
      <c r="A239" s="78" t="s">
        <v>1192</v>
      </c>
      <c r="B239" t="s">
        <v>1456</v>
      </c>
    </row>
    <row r="240" spans="1:12" ht="15" customHeight="1" x14ac:dyDescent="0.3">
      <c r="A240" s="78" t="s">
        <v>1193</v>
      </c>
      <c r="B240" t="s">
        <v>1457</v>
      </c>
    </row>
    <row r="241" spans="1:12" ht="15" customHeight="1" x14ac:dyDescent="0.3">
      <c r="A241" s="78" t="s">
        <v>1188</v>
      </c>
      <c r="B241" t="s">
        <v>1458</v>
      </c>
    </row>
    <row r="242" spans="1:12" ht="15" customHeight="1" x14ac:dyDescent="0.3">
      <c r="A242" s="78" t="s">
        <v>1194</v>
      </c>
      <c r="B242" t="s">
        <v>1459</v>
      </c>
    </row>
    <row r="243" spans="1:12" ht="15" customHeight="1" x14ac:dyDescent="0.3">
      <c r="A243" s="78" t="s">
        <v>1195</v>
      </c>
      <c r="B243" t="s">
        <v>1460</v>
      </c>
    </row>
    <row r="244" spans="1:12" ht="15" customHeight="1" x14ac:dyDescent="0.3">
      <c r="A244" s="78" t="s">
        <v>792</v>
      </c>
      <c r="B244" t="s">
        <v>793</v>
      </c>
      <c r="J244" t="s">
        <v>794</v>
      </c>
    </row>
    <row r="245" spans="1:12" ht="15" customHeight="1" x14ac:dyDescent="0.3">
      <c r="A245" s="78" t="s">
        <v>795</v>
      </c>
      <c r="B245" t="s">
        <v>796</v>
      </c>
      <c r="J245" t="s">
        <v>797</v>
      </c>
    </row>
    <row r="246" spans="1:12" ht="15" customHeight="1" x14ac:dyDescent="0.3">
      <c r="A246" s="78" t="s">
        <v>1140</v>
      </c>
      <c r="B246" t="s">
        <v>1461</v>
      </c>
    </row>
    <row r="247" spans="1:12" ht="15" customHeight="1" x14ac:dyDescent="0.3">
      <c r="A247" s="78" t="s">
        <v>918</v>
      </c>
      <c r="B247" t="s">
        <v>919</v>
      </c>
      <c r="L247" t="s">
        <v>920</v>
      </c>
    </row>
    <row r="248" spans="1:12" ht="15" customHeight="1" x14ac:dyDescent="0.3">
      <c r="A248" s="78" t="s">
        <v>665</v>
      </c>
      <c r="B248" t="s">
        <v>666</v>
      </c>
      <c r="I248" t="s">
        <v>667</v>
      </c>
    </row>
    <row r="249" spans="1:12" ht="15" customHeight="1" x14ac:dyDescent="0.3">
      <c r="A249" s="78" t="s">
        <v>1251</v>
      </c>
      <c r="B249" t="s">
        <v>1462</v>
      </c>
    </row>
    <row r="250" spans="1:12" ht="15" customHeight="1" x14ac:dyDescent="0.3">
      <c r="A250" s="78" t="s">
        <v>369</v>
      </c>
      <c r="B250" t="s">
        <v>370</v>
      </c>
      <c r="D250" t="s">
        <v>371</v>
      </c>
    </row>
    <row r="251" spans="1:12" ht="15" customHeight="1" x14ac:dyDescent="0.3">
      <c r="A251" s="78" t="s">
        <v>176</v>
      </c>
      <c r="B251" t="s">
        <v>177</v>
      </c>
      <c r="C251" t="s">
        <v>178</v>
      </c>
      <c r="I251" t="s">
        <v>619</v>
      </c>
    </row>
    <row r="252" spans="1:12" ht="15" customHeight="1" x14ac:dyDescent="0.3">
      <c r="A252" s="78" t="s">
        <v>179</v>
      </c>
      <c r="B252" t="s">
        <v>180</v>
      </c>
      <c r="C252" t="s">
        <v>181</v>
      </c>
      <c r="I252" t="s">
        <v>619</v>
      </c>
    </row>
    <row r="253" spans="1:12" ht="15" customHeight="1" x14ac:dyDescent="0.3">
      <c r="A253" s="78" t="s">
        <v>668</v>
      </c>
      <c r="B253" t="s">
        <v>669</v>
      </c>
      <c r="I253" t="s">
        <v>619</v>
      </c>
    </row>
    <row r="254" spans="1:12" ht="15" customHeight="1" x14ac:dyDescent="0.3">
      <c r="A254" s="78" t="s">
        <v>1268</v>
      </c>
      <c r="B254" t="s">
        <v>1463</v>
      </c>
    </row>
    <row r="255" spans="1:12" ht="15" customHeight="1" x14ac:dyDescent="0.3">
      <c r="A255" s="78" t="s">
        <v>1151</v>
      </c>
      <c r="B255" t="s">
        <v>1464</v>
      </c>
    </row>
    <row r="256" spans="1:12" ht="15" customHeight="1" x14ac:dyDescent="0.3">
      <c r="A256" s="78" t="s">
        <v>1293</v>
      </c>
      <c r="B256" t="s">
        <v>1465</v>
      </c>
    </row>
    <row r="257" spans="1:12" ht="15" customHeight="1" x14ac:dyDescent="0.3">
      <c r="A257" s="78" t="s">
        <v>1002</v>
      </c>
      <c r="B257" t="s">
        <v>1466</v>
      </c>
    </row>
    <row r="258" spans="1:12" ht="15" customHeight="1" x14ac:dyDescent="0.3">
      <c r="A258" s="78" t="s">
        <v>1036</v>
      </c>
      <c r="B258" t="s">
        <v>1467</v>
      </c>
    </row>
    <row r="259" spans="1:12" ht="15" customHeight="1" x14ac:dyDescent="0.3">
      <c r="A259" s="78" t="s">
        <v>921</v>
      </c>
      <c r="B259" t="s">
        <v>922</v>
      </c>
      <c r="L259" t="s">
        <v>912</v>
      </c>
    </row>
    <row r="260" spans="1:12" ht="15" customHeight="1" x14ac:dyDescent="0.3">
      <c r="A260" s="78" t="s">
        <v>998</v>
      </c>
      <c r="B260" t="s">
        <v>1468</v>
      </c>
    </row>
    <row r="261" spans="1:12" ht="15" customHeight="1" x14ac:dyDescent="0.3">
      <c r="A261" s="78" t="s">
        <v>1206</v>
      </c>
      <c r="B261" t="s">
        <v>1469</v>
      </c>
    </row>
    <row r="262" spans="1:12" ht="15" customHeight="1" x14ac:dyDescent="0.3">
      <c r="A262" s="78" t="s">
        <v>372</v>
      </c>
      <c r="B262" t="s">
        <v>373</v>
      </c>
      <c r="D262" t="s">
        <v>374</v>
      </c>
    </row>
    <row r="263" spans="1:12" ht="15" customHeight="1" x14ac:dyDescent="0.3">
      <c r="A263" s="78" t="s">
        <v>510</v>
      </c>
      <c r="B263" t="s">
        <v>511</v>
      </c>
      <c r="F263" t="s">
        <v>509</v>
      </c>
      <c r="I263" t="s">
        <v>661</v>
      </c>
      <c r="J263" t="s">
        <v>798</v>
      </c>
      <c r="K263" t="s">
        <v>878</v>
      </c>
      <c r="L263" t="s">
        <v>916</v>
      </c>
    </row>
    <row r="264" spans="1:12" ht="15" customHeight="1" x14ac:dyDescent="0.3">
      <c r="A264" s="78" t="s">
        <v>1315</v>
      </c>
      <c r="B264" t="s">
        <v>1470</v>
      </c>
    </row>
    <row r="265" spans="1:12" ht="15" customHeight="1" x14ac:dyDescent="0.3">
      <c r="A265" s="78" t="s">
        <v>182</v>
      </c>
      <c r="B265" t="s">
        <v>183</v>
      </c>
      <c r="C265" t="s">
        <v>65</v>
      </c>
      <c r="I265" t="s">
        <v>670</v>
      </c>
      <c r="J265" t="s">
        <v>799</v>
      </c>
      <c r="L265" t="s">
        <v>923</v>
      </c>
    </row>
    <row r="266" spans="1:12" ht="15" customHeight="1" x14ac:dyDescent="0.3">
      <c r="A266" s="78" t="s">
        <v>1277</v>
      </c>
      <c r="B266" t="s">
        <v>1471</v>
      </c>
    </row>
    <row r="267" spans="1:12" ht="15" customHeight="1" x14ac:dyDescent="0.3">
      <c r="A267" s="78" t="s">
        <v>1199</v>
      </c>
      <c r="B267" t="s">
        <v>1472</v>
      </c>
    </row>
    <row r="268" spans="1:12" ht="15" customHeight="1" x14ac:dyDescent="0.3">
      <c r="A268" s="78" t="s">
        <v>1291</v>
      </c>
      <c r="B268" t="s">
        <v>1473</v>
      </c>
    </row>
    <row r="269" spans="1:12" ht="15" customHeight="1" x14ac:dyDescent="0.3">
      <c r="A269" s="78" t="s">
        <v>184</v>
      </c>
      <c r="B269" t="s">
        <v>185</v>
      </c>
      <c r="C269" t="s">
        <v>73</v>
      </c>
    </row>
    <row r="270" spans="1:12" ht="15" customHeight="1" x14ac:dyDescent="0.3">
      <c r="A270" s="78" t="s">
        <v>375</v>
      </c>
      <c r="B270" t="s">
        <v>376</v>
      </c>
      <c r="D270" t="s">
        <v>377</v>
      </c>
      <c r="J270" t="s">
        <v>800</v>
      </c>
    </row>
    <row r="271" spans="1:12" ht="15" customHeight="1" x14ac:dyDescent="0.3">
      <c r="A271" s="78" t="s">
        <v>1000</v>
      </c>
      <c r="B271" t="s">
        <v>1474</v>
      </c>
    </row>
    <row r="272" spans="1:12" ht="15" customHeight="1" x14ac:dyDescent="0.3">
      <c r="A272" s="78" t="s">
        <v>1058</v>
      </c>
      <c r="B272" t="s">
        <v>1475</v>
      </c>
    </row>
    <row r="273" spans="1:12" ht="15" customHeight="1" x14ac:dyDescent="0.3">
      <c r="A273" s="78" t="s">
        <v>378</v>
      </c>
      <c r="B273" t="s">
        <v>379</v>
      </c>
      <c r="D273" t="s">
        <v>371</v>
      </c>
    </row>
    <row r="274" spans="1:12" ht="15" customHeight="1" x14ac:dyDescent="0.3">
      <c r="A274" s="78" t="s">
        <v>801</v>
      </c>
      <c r="B274" t="s">
        <v>802</v>
      </c>
      <c r="J274" t="s">
        <v>736</v>
      </c>
    </row>
    <row r="275" spans="1:12" ht="15" customHeight="1" x14ac:dyDescent="0.3">
      <c r="A275" s="78" t="s">
        <v>380</v>
      </c>
      <c r="B275" t="s">
        <v>381</v>
      </c>
      <c r="D275" t="s">
        <v>342</v>
      </c>
    </row>
    <row r="276" spans="1:12" ht="15" customHeight="1" x14ac:dyDescent="0.3">
      <c r="A276" s="78" t="s">
        <v>563</v>
      </c>
      <c r="B276" t="s">
        <v>564</v>
      </c>
      <c r="G276" t="s">
        <v>565</v>
      </c>
      <c r="I276" t="s">
        <v>650</v>
      </c>
      <c r="L276" t="s">
        <v>908</v>
      </c>
    </row>
    <row r="277" spans="1:12" ht="15" customHeight="1" x14ac:dyDescent="0.3">
      <c r="A277" s="78" t="s">
        <v>382</v>
      </c>
      <c r="B277" t="s">
        <v>383</v>
      </c>
      <c r="D277" t="s">
        <v>296</v>
      </c>
    </row>
    <row r="278" spans="1:12" ht="15" customHeight="1" x14ac:dyDescent="0.3">
      <c r="A278" s="78" t="s">
        <v>186</v>
      </c>
      <c r="B278" t="s">
        <v>187</v>
      </c>
      <c r="C278" t="s">
        <v>68</v>
      </c>
      <c r="J278" t="s">
        <v>736</v>
      </c>
    </row>
    <row r="279" spans="1:12" ht="15" customHeight="1" x14ac:dyDescent="0.3">
      <c r="A279" s="78" t="s">
        <v>188</v>
      </c>
      <c r="B279" t="s">
        <v>189</v>
      </c>
      <c r="C279" t="s">
        <v>78</v>
      </c>
      <c r="D279" t="s">
        <v>1671</v>
      </c>
      <c r="I279" t="s">
        <v>616</v>
      </c>
      <c r="J279" t="s">
        <v>803</v>
      </c>
      <c r="L279" t="s">
        <v>899</v>
      </c>
    </row>
    <row r="280" spans="1:12" ht="15" customHeight="1" x14ac:dyDescent="0.3">
      <c r="A280" s="78" t="s">
        <v>385</v>
      </c>
      <c r="B280" t="s">
        <v>386</v>
      </c>
      <c r="D280" t="s">
        <v>387</v>
      </c>
      <c r="J280" t="s">
        <v>804</v>
      </c>
    </row>
    <row r="281" spans="1:12" ht="15" customHeight="1" x14ac:dyDescent="0.3">
      <c r="A281" s="78" t="s">
        <v>1099</v>
      </c>
      <c r="B281" t="s">
        <v>1476</v>
      </c>
    </row>
    <row r="282" spans="1:12" ht="15" customHeight="1" x14ac:dyDescent="0.3">
      <c r="A282" s="78" t="s">
        <v>388</v>
      </c>
      <c r="B282" t="s">
        <v>389</v>
      </c>
      <c r="D282" t="s">
        <v>377</v>
      </c>
      <c r="J282" t="s">
        <v>805</v>
      </c>
    </row>
    <row r="283" spans="1:12" ht="15" customHeight="1" x14ac:dyDescent="0.3">
      <c r="A283" s="78" t="s">
        <v>1156</v>
      </c>
      <c r="B283" t="s">
        <v>1477</v>
      </c>
    </row>
    <row r="284" spans="1:12" ht="15" customHeight="1" x14ac:dyDescent="0.3">
      <c r="A284" s="78" t="s">
        <v>190</v>
      </c>
      <c r="B284" t="s">
        <v>191</v>
      </c>
      <c r="C284" t="s">
        <v>68</v>
      </c>
      <c r="G284" t="s">
        <v>566</v>
      </c>
    </row>
    <row r="285" spans="1:12" ht="15" customHeight="1" x14ac:dyDescent="0.3">
      <c r="A285" s="78" t="s">
        <v>192</v>
      </c>
      <c r="B285" t="s">
        <v>193</v>
      </c>
      <c r="C285" t="s">
        <v>194</v>
      </c>
      <c r="I285" t="s">
        <v>671</v>
      </c>
      <c r="J285" t="s">
        <v>806</v>
      </c>
    </row>
    <row r="286" spans="1:12" ht="15" customHeight="1" x14ac:dyDescent="0.3">
      <c r="A286" s="78" t="s">
        <v>1318</v>
      </c>
      <c r="B286" t="s">
        <v>1478</v>
      </c>
    </row>
    <row r="287" spans="1:12" ht="15" customHeight="1" x14ac:dyDescent="0.3">
      <c r="A287" s="78" t="s">
        <v>195</v>
      </c>
      <c r="B287" t="s">
        <v>196</v>
      </c>
      <c r="C287" t="s">
        <v>194</v>
      </c>
      <c r="I287" t="s">
        <v>671</v>
      </c>
      <c r="J287" t="s">
        <v>806</v>
      </c>
    </row>
    <row r="288" spans="1:12" ht="15" customHeight="1" x14ac:dyDescent="0.3">
      <c r="A288" s="78" t="s">
        <v>485</v>
      </c>
      <c r="B288" t="s">
        <v>486</v>
      </c>
      <c r="E288" t="s">
        <v>487</v>
      </c>
      <c r="J288" t="s">
        <v>807</v>
      </c>
    </row>
    <row r="289" spans="1:12" ht="15" customHeight="1" x14ac:dyDescent="0.3">
      <c r="A289" s="78" t="s">
        <v>197</v>
      </c>
      <c r="B289" t="s">
        <v>198</v>
      </c>
      <c r="C289" t="s">
        <v>199</v>
      </c>
      <c r="D289" t="s">
        <v>390</v>
      </c>
      <c r="G289" t="s">
        <v>529</v>
      </c>
      <c r="J289" t="s">
        <v>740</v>
      </c>
    </row>
    <row r="290" spans="1:12" ht="15" customHeight="1" x14ac:dyDescent="0.3">
      <c r="A290" s="78" t="s">
        <v>200</v>
      </c>
      <c r="B290" t="s">
        <v>201</v>
      </c>
      <c r="C290" t="s">
        <v>85</v>
      </c>
      <c r="D290" t="s">
        <v>390</v>
      </c>
      <c r="G290" t="s">
        <v>567</v>
      </c>
      <c r="J290" t="s">
        <v>736</v>
      </c>
    </row>
    <row r="291" spans="1:12" ht="15" customHeight="1" x14ac:dyDescent="0.3">
      <c r="A291" s="78" t="s">
        <v>1260</v>
      </c>
      <c r="B291" t="s">
        <v>1479</v>
      </c>
    </row>
    <row r="292" spans="1:12" ht="15" customHeight="1" x14ac:dyDescent="0.3">
      <c r="A292" s="78" t="s">
        <v>808</v>
      </c>
      <c r="B292" t="s">
        <v>809</v>
      </c>
      <c r="J292" t="s">
        <v>736</v>
      </c>
    </row>
    <row r="293" spans="1:12" ht="15" customHeight="1" x14ac:dyDescent="0.3">
      <c r="A293" s="78" t="s">
        <v>810</v>
      </c>
      <c r="B293" t="s">
        <v>811</v>
      </c>
      <c r="J293" t="s">
        <v>740</v>
      </c>
    </row>
    <row r="294" spans="1:12" ht="15" customHeight="1" x14ac:dyDescent="0.3">
      <c r="A294" s="78" t="s">
        <v>202</v>
      </c>
      <c r="B294" t="s">
        <v>203</v>
      </c>
      <c r="C294" t="s">
        <v>204</v>
      </c>
      <c r="F294" t="s">
        <v>505</v>
      </c>
      <c r="I294" t="s">
        <v>664</v>
      </c>
      <c r="L294" t="s">
        <v>912</v>
      </c>
    </row>
    <row r="295" spans="1:12" ht="15" customHeight="1" x14ac:dyDescent="0.3">
      <c r="A295" s="78" t="s">
        <v>391</v>
      </c>
      <c r="B295" t="s">
        <v>392</v>
      </c>
      <c r="D295" t="s">
        <v>1673</v>
      </c>
      <c r="J295" t="s">
        <v>812</v>
      </c>
    </row>
    <row r="296" spans="1:12" ht="15" customHeight="1" x14ac:dyDescent="0.3">
      <c r="A296" s="78" t="s">
        <v>1328</v>
      </c>
      <c r="B296" t="s">
        <v>1480</v>
      </c>
    </row>
    <row r="297" spans="1:12" ht="15" customHeight="1" x14ac:dyDescent="0.3">
      <c r="A297" s="78" t="s">
        <v>1329</v>
      </c>
      <c r="B297" t="s">
        <v>1481</v>
      </c>
    </row>
    <row r="298" spans="1:12" ht="15" customHeight="1" x14ac:dyDescent="0.3">
      <c r="A298" s="78" t="s">
        <v>394</v>
      </c>
      <c r="B298" t="s">
        <v>395</v>
      </c>
      <c r="D298" t="s">
        <v>396</v>
      </c>
    </row>
    <row r="299" spans="1:12" ht="15" customHeight="1" x14ac:dyDescent="0.3">
      <c r="A299" s="78" t="s">
        <v>1300</v>
      </c>
      <c r="B299" t="s">
        <v>1482</v>
      </c>
    </row>
    <row r="300" spans="1:12" ht="15" customHeight="1" x14ac:dyDescent="0.3">
      <c r="A300" s="78" t="s">
        <v>397</v>
      </c>
      <c r="B300" t="s">
        <v>398</v>
      </c>
      <c r="D300" t="s">
        <v>399</v>
      </c>
    </row>
    <row r="301" spans="1:12" ht="15" customHeight="1" x14ac:dyDescent="0.3">
      <c r="A301" s="78" t="s">
        <v>994</v>
      </c>
      <c r="B301" t="s">
        <v>1483</v>
      </c>
    </row>
    <row r="302" spans="1:12" ht="15" customHeight="1" x14ac:dyDescent="0.3">
      <c r="A302" s="78" t="s">
        <v>995</v>
      </c>
      <c r="B302" t="s">
        <v>1484</v>
      </c>
    </row>
    <row r="303" spans="1:12" ht="15" customHeight="1" x14ac:dyDescent="0.3">
      <c r="A303" s="78" t="s">
        <v>1305</v>
      </c>
      <c r="B303" t="s">
        <v>1485</v>
      </c>
    </row>
    <row r="304" spans="1:12" ht="15" customHeight="1" x14ac:dyDescent="0.3">
      <c r="A304" s="78" t="s">
        <v>1238</v>
      </c>
      <c r="B304" t="s">
        <v>1486</v>
      </c>
    </row>
    <row r="305" spans="1:12" ht="15" customHeight="1" x14ac:dyDescent="0.3">
      <c r="A305" s="78" t="s">
        <v>205</v>
      </c>
      <c r="B305" t="s">
        <v>206</v>
      </c>
      <c r="C305" t="s">
        <v>207</v>
      </c>
      <c r="D305" t="s">
        <v>296</v>
      </c>
      <c r="I305" t="s">
        <v>671</v>
      </c>
      <c r="J305" t="s">
        <v>806</v>
      </c>
    </row>
    <row r="306" spans="1:12" ht="15" customHeight="1" x14ac:dyDescent="0.3">
      <c r="A306" s="78" t="s">
        <v>1292</v>
      </c>
      <c r="B306" t="s">
        <v>1487</v>
      </c>
    </row>
    <row r="307" spans="1:12" ht="15" customHeight="1" x14ac:dyDescent="0.3">
      <c r="A307" s="78" t="s">
        <v>1005</v>
      </c>
      <c r="B307" t="s">
        <v>1488</v>
      </c>
    </row>
    <row r="308" spans="1:12" ht="15" customHeight="1" x14ac:dyDescent="0.3">
      <c r="A308" s="78" t="s">
        <v>924</v>
      </c>
      <c r="B308" t="s">
        <v>925</v>
      </c>
      <c r="L308" t="s">
        <v>926</v>
      </c>
    </row>
    <row r="309" spans="1:12" ht="15" customHeight="1" x14ac:dyDescent="0.3">
      <c r="A309" s="78" t="s">
        <v>1320</v>
      </c>
      <c r="B309" t="s">
        <v>1489</v>
      </c>
    </row>
    <row r="310" spans="1:12" ht="15" customHeight="1" x14ac:dyDescent="0.3">
      <c r="A310" s="78" t="s">
        <v>1018</v>
      </c>
      <c r="B310" t="s">
        <v>1490</v>
      </c>
    </row>
    <row r="311" spans="1:12" ht="15" customHeight="1" x14ac:dyDescent="0.3">
      <c r="A311" s="78" t="s">
        <v>400</v>
      </c>
      <c r="B311" t="s">
        <v>401</v>
      </c>
      <c r="D311" t="s">
        <v>308</v>
      </c>
    </row>
    <row r="312" spans="1:12" ht="15" customHeight="1" x14ac:dyDescent="0.3">
      <c r="A312" s="78" t="s">
        <v>208</v>
      </c>
      <c r="B312" t="s">
        <v>209</v>
      </c>
      <c r="C312" t="s">
        <v>73</v>
      </c>
      <c r="J312" t="s">
        <v>813</v>
      </c>
    </row>
    <row r="313" spans="1:12" ht="15" customHeight="1" x14ac:dyDescent="0.3">
      <c r="A313" s="78" t="s">
        <v>1037</v>
      </c>
      <c r="B313" t="s">
        <v>1491</v>
      </c>
    </row>
    <row r="314" spans="1:12" ht="15" customHeight="1" x14ac:dyDescent="0.3">
      <c r="A314" s="78" t="s">
        <v>927</v>
      </c>
      <c r="B314" t="s">
        <v>928</v>
      </c>
      <c r="L314" t="s">
        <v>929</v>
      </c>
    </row>
    <row r="315" spans="1:12" ht="15" customHeight="1" x14ac:dyDescent="0.3">
      <c r="A315" s="78" t="s">
        <v>1038</v>
      </c>
      <c r="B315" t="s">
        <v>1492</v>
      </c>
    </row>
    <row r="316" spans="1:12" ht="15" customHeight="1" x14ac:dyDescent="0.3">
      <c r="A316" s="78" t="s">
        <v>210</v>
      </c>
      <c r="B316" t="s">
        <v>211</v>
      </c>
      <c r="C316" t="s">
        <v>59</v>
      </c>
      <c r="D316" t="s">
        <v>336</v>
      </c>
    </row>
    <row r="317" spans="1:12" ht="15" customHeight="1" x14ac:dyDescent="0.3">
      <c r="A317" s="78" t="s">
        <v>1200</v>
      </c>
      <c r="B317" t="s">
        <v>1493</v>
      </c>
    </row>
    <row r="318" spans="1:12" ht="15" customHeight="1" x14ac:dyDescent="0.3">
      <c r="A318" s="78" t="s">
        <v>1053</v>
      </c>
      <c r="B318" t="s">
        <v>1494</v>
      </c>
    </row>
    <row r="319" spans="1:12" ht="15" customHeight="1" x14ac:dyDescent="0.3">
      <c r="A319" s="78" t="s">
        <v>1076</v>
      </c>
      <c r="B319" t="s">
        <v>1495</v>
      </c>
    </row>
    <row r="320" spans="1:12" ht="15" customHeight="1" x14ac:dyDescent="0.3">
      <c r="A320" s="78" t="s">
        <v>402</v>
      </c>
      <c r="B320" t="s">
        <v>403</v>
      </c>
      <c r="D320" t="s">
        <v>404</v>
      </c>
      <c r="J320" t="s">
        <v>736</v>
      </c>
    </row>
    <row r="321" spans="1:11" ht="15" customHeight="1" x14ac:dyDescent="0.3">
      <c r="A321" s="78" t="s">
        <v>405</v>
      </c>
      <c r="B321" t="s">
        <v>406</v>
      </c>
      <c r="D321" t="s">
        <v>404</v>
      </c>
      <c r="J321" s="79" t="s">
        <v>745</v>
      </c>
    </row>
    <row r="322" spans="1:11" ht="15" customHeight="1" x14ac:dyDescent="0.3">
      <c r="A322" s="78" t="s">
        <v>407</v>
      </c>
      <c r="B322" t="s">
        <v>408</v>
      </c>
      <c r="D322" t="s">
        <v>404</v>
      </c>
      <c r="J322" t="s">
        <v>746</v>
      </c>
    </row>
    <row r="323" spans="1:11" ht="15" customHeight="1" x14ac:dyDescent="0.3">
      <c r="A323" s="78" t="s">
        <v>409</v>
      </c>
      <c r="B323" t="s">
        <v>410</v>
      </c>
      <c r="D323" t="s">
        <v>404</v>
      </c>
      <c r="J323" t="s">
        <v>747</v>
      </c>
    </row>
    <row r="324" spans="1:11" ht="15" customHeight="1" x14ac:dyDescent="0.3">
      <c r="A324" s="78" t="s">
        <v>488</v>
      </c>
      <c r="B324" t="s">
        <v>489</v>
      </c>
      <c r="E324" t="s">
        <v>490</v>
      </c>
      <c r="J324" t="s">
        <v>814</v>
      </c>
      <c r="K324" t="s">
        <v>879</v>
      </c>
    </row>
    <row r="325" spans="1:11" ht="15" customHeight="1" x14ac:dyDescent="0.3">
      <c r="A325" s="78" t="s">
        <v>212</v>
      </c>
      <c r="B325" t="s">
        <v>213</v>
      </c>
      <c r="C325" t="s">
        <v>214</v>
      </c>
      <c r="I325" t="s">
        <v>671</v>
      </c>
      <c r="J325" t="s">
        <v>806</v>
      </c>
    </row>
    <row r="326" spans="1:11" ht="15" customHeight="1" x14ac:dyDescent="0.3">
      <c r="A326" s="78" t="s">
        <v>215</v>
      </c>
      <c r="B326" t="s">
        <v>216</v>
      </c>
      <c r="C326" t="s">
        <v>85</v>
      </c>
    </row>
    <row r="327" spans="1:11" ht="15" customHeight="1" x14ac:dyDescent="0.3">
      <c r="A327" s="78" t="s">
        <v>411</v>
      </c>
      <c r="B327" t="s">
        <v>412</v>
      </c>
      <c r="D327" t="s">
        <v>342</v>
      </c>
    </row>
    <row r="328" spans="1:11" ht="15" customHeight="1" x14ac:dyDescent="0.3">
      <c r="A328" s="78" t="s">
        <v>413</v>
      </c>
      <c r="B328" t="s">
        <v>414</v>
      </c>
      <c r="D328" t="s">
        <v>387</v>
      </c>
      <c r="E328" t="s">
        <v>484</v>
      </c>
      <c r="J328" t="s">
        <v>815</v>
      </c>
    </row>
    <row r="329" spans="1:11" ht="15" customHeight="1" x14ac:dyDescent="0.3">
      <c r="A329" s="78" t="s">
        <v>672</v>
      </c>
      <c r="B329" t="s">
        <v>673</v>
      </c>
      <c r="I329" t="s">
        <v>619</v>
      </c>
    </row>
    <row r="330" spans="1:11" ht="15" customHeight="1" x14ac:dyDescent="0.3">
      <c r="A330" s="78" t="s">
        <v>674</v>
      </c>
      <c r="B330" t="s">
        <v>675</v>
      </c>
      <c r="I330" t="s">
        <v>619</v>
      </c>
    </row>
    <row r="331" spans="1:11" ht="15" customHeight="1" x14ac:dyDescent="0.3">
      <c r="A331" s="78" t="s">
        <v>1261</v>
      </c>
      <c r="B331" t="s">
        <v>1496</v>
      </c>
    </row>
    <row r="332" spans="1:11" ht="15" customHeight="1" x14ac:dyDescent="0.3">
      <c r="A332" s="78" t="s">
        <v>1143</v>
      </c>
      <c r="B332" t="s">
        <v>1497</v>
      </c>
    </row>
    <row r="333" spans="1:11" ht="15" customHeight="1" x14ac:dyDescent="0.3">
      <c r="A333" s="78" t="s">
        <v>1233</v>
      </c>
      <c r="B333" t="s">
        <v>1498</v>
      </c>
    </row>
    <row r="334" spans="1:11" ht="15" customHeight="1" x14ac:dyDescent="0.3">
      <c r="A334" s="78" t="s">
        <v>217</v>
      </c>
      <c r="B334" t="s">
        <v>218</v>
      </c>
      <c r="C334" t="s">
        <v>73</v>
      </c>
      <c r="J334" t="s">
        <v>816</v>
      </c>
    </row>
    <row r="335" spans="1:11" ht="15" customHeight="1" x14ac:dyDescent="0.3">
      <c r="A335" s="78" t="s">
        <v>676</v>
      </c>
      <c r="B335" t="s">
        <v>677</v>
      </c>
      <c r="I335" t="s">
        <v>678</v>
      </c>
    </row>
    <row r="336" spans="1:11" ht="15" customHeight="1" x14ac:dyDescent="0.3">
      <c r="A336" s="78" t="s">
        <v>415</v>
      </c>
      <c r="B336" t="s">
        <v>416</v>
      </c>
      <c r="D336" t="s">
        <v>1674</v>
      </c>
      <c r="J336" t="s">
        <v>817</v>
      </c>
    </row>
    <row r="337" spans="1:12" ht="15" customHeight="1" x14ac:dyDescent="0.3">
      <c r="A337" s="78" t="s">
        <v>818</v>
      </c>
      <c r="B337" t="s">
        <v>819</v>
      </c>
      <c r="J337" t="s">
        <v>763</v>
      </c>
    </row>
    <row r="338" spans="1:12" ht="15" customHeight="1" x14ac:dyDescent="0.3">
      <c r="A338" s="78" t="s">
        <v>679</v>
      </c>
      <c r="B338" t="s">
        <v>680</v>
      </c>
      <c r="I338" t="s">
        <v>636</v>
      </c>
      <c r="J338" t="s">
        <v>820</v>
      </c>
      <c r="L338" t="s">
        <v>898</v>
      </c>
    </row>
    <row r="339" spans="1:12" ht="15" customHeight="1" x14ac:dyDescent="0.3">
      <c r="A339" s="78" t="s">
        <v>681</v>
      </c>
      <c r="B339" t="s">
        <v>682</v>
      </c>
      <c r="I339" t="s">
        <v>683</v>
      </c>
    </row>
    <row r="340" spans="1:12" ht="15" customHeight="1" x14ac:dyDescent="0.3">
      <c r="A340" s="78" t="s">
        <v>930</v>
      </c>
      <c r="B340" t="s">
        <v>931</v>
      </c>
      <c r="L340" t="s">
        <v>926</v>
      </c>
    </row>
    <row r="341" spans="1:12" ht="15" customHeight="1" x14ac:dyDescent="0.3">
      <c r="A341" s="78" t="s">
        <v>568</v>
      </c>
      <c r="B341" t="s">
        <v>569</v>
      </c>
      <c r="G341" t="s">
        <v>562</v>
      </c>
    </row>
    <row r="342" spans="1:12" ht="15" customHeight="1" x14ac:dyDescent="0.3">
      <c r="A342" s="78" t="s">
        <v>1252</v>
      </c>
      <c r="B342" t="s">
        <v>1499</v>
      </c>
    </row>
    <row r="343" spans="1:12" ht="15" customHeight="1" x14ac:dyDescent="0.3">
      <c r="A343" s="78" t="s">
        <v>1031</v>
      </c>
      <c r="B343" t="s">
        <v>1500</v>
      </c>
    </row>
    <row r="344" spans="1:12" ht="15" customHeight="1" x14ac:dyDescent="0.3">
      <c r="A344" s="78" t="s">
        <v>932</v>
      </c>
      <c r="B344" t="s">
        <v>933</v>
      </c>
      <c r="L344" t="s">
        <v>911</v>
      </c>
    </row>
    <row r="345" spans="1:12" ht="15" customHeight="1" x14ac:dyDescent="0.3">
      <c r="A345" s="78" t="s">
        <v>1256</v>
      </c>
      <c r="B345" t="s">
        <v>1501</v>
      </c>
    </row>
    <row r="346" spans="1:12" ht="15" customHeight="1" x14ac:dyDescent="0.3">
      <c r="A346" s="78" t="s">
        <v>219</v>
      </c>
      <c r="B346" t="s">
        <v>220</v>
      </c>
      <c r="C346" t="s">
        <v>221</v>
      </c>
    </row>
    <row r="347" spans="1:12" ht="15" customHeight="1" x14ac:dyDescent="0.3">
      <c r="A347" s="78" t="s">
        <v>222</v>
      </c>
      <c r="B347" t="s">
        <v>223</v>
      </c>
      <c r="C347" t="s">
        <v>224</v>
      </c>
    </row>
    <row r="348" spans="1:12" ht="15" customHeight="1" x14ac:dyDescent="0.3">
      <c r="A348" s="78" t="s">
        <v>225</v>
      </c>
      <c r="B348" t="s">
        <v>226</v>
      </c>
      <c r="C348" t="s">
        <v>221</v>
      </c>
    </row>
    <row r="349" spans="1:12" ht="15" customHeight="1" x14ac:dyDescent="0.3">
      <c r="A349" s="78" t="s">
        <v>1227</v>
      </c>
      <c r="B349" t="s">
        <v>1502</v>
      </c>
    </row>
    <row r="350" spans="1:12" ht="15" customHeight="1" x14ac:dyDescent="0.3">
      <c r="A350" s="78" t="s">
        <v>227</v>
      </c>
      <c r="B350" t="s">
        <v>228</v>
      </c>
      <c r="C350" t="s">
        <v>221</v>
      </c>
    </row>
    <row r="351" spans="1:12" ht="15" customHeight="1" x14ac:dyDescent="0.3">
      <c r="A351" s="78" t="s">
        <v>1225</v>
      </c>
      <c r="B351" t="s">
        <v>1503</v>
      </c>
    </row>
    <row r="352" spans="1:12" ht="15" customHeight="1" x14ac:dyDescent="0.3">
      <c r="A352" s="78" t="s">
        <v>1226</v>
      </c>
      <c r="B352" t="s">
        <v>1504</v>
      </c>
    </row>
    <row r="353" spans="1:12" ht="15" customHeight="1" x14ac:dyDescent="0.3">
      <c r="A353" s="78" t="s">
        <v>1269</v>
      </c>
      <c r="B353" t="s">
        <v>1505</v>
      </c>
    </row>
    <row r="354" spans="1:12" ht="15" customHeight="1" x14ac:dyDescent="0.3">
      <c r="A354" s="78" t="s">
        <v>512</v>
      </c>
      <c r="B354" t="s">
        <v>513</v>
      </c>
      <c r="F354" t="s">
        <v>505</v>
      </c>
      <c r="G354" t="s">
        <v>570</v>
      </c>
      <c r="I354" t="s">
        <v>684</v>
      </c>
      <c r="L354" t="s">
        <v>912</v>
      </c>
    </row>
    <row r="355" spans="1:12" ht="15" customHeight="1" x14ac:dyDescent="0.3">
      <c r="A355" s="78" t="s">
        <v>1006</v>
      </c>
      <c r="B355" t="s">
        <v>1506</v>
      </c>
    </row>
    <row r="356" spans="1:12" ht="15" customHeight="1" x14ac:dyDescent="0.3">
      <c r="A356" s="78" t="s">
        <v>1196</v>
      </c>
      <c r="B356" t="s">
        <v>1507</v>
      </c>
    </row>
    <row r="357" spans="1:12" ht="15" customHeight="1" x14ac:dyDescent="0.3">
      <c r="A357" s="78" t="s">
        <v>418</v>
      </c>
      <c r="B357" t="s">
        <v>419</v>
      </c>
      <c r="D357" t="s">
        <v>1675</v>
      </c>
    </row>
    <row r="358" spans="1:12" ht="15" customHeight="1" x14ac:dyDescent="0.3">
      <c r="A358" s="78" t="s">
        <v>1030</v>
      </c>
      <c r="B358" t="s">
        <v>1508</v>
      </c>
    </row>
    <row r="359" spans="1:12" ht="15" customHeight="1" x14ac:dyDescent="0.3">
      <c r="A359" s="78" t="s">
        <v>1201</v>
      </c>
      <c r="B359" t="s">
        <v>1509</v>
      </c>
    </row>
    <row r="360" spans="1:12" ht="15" customHeight="1" x14ac:dyDescent="0.3">
      <c r="A360" s="78" t="s">
        <v>1202</v>
      </c>
      <c r="B360" t="s">
        <v>1510</v>
      </c>
    </row>
    <row r="361" spans="1:12" ht="15" customHeight="1" x14ac:dyDescent="0.3">
      <c r="A361" s="78" t="s">
        <v>1253</v>
      </c>
      <c r="B361" t="s">
        <v>1511</v>
      </c>
    </row>
    <row r="362" spans="1:12" ht="15" customHeight="1" x14ac:dyDescent="0.3">
      <c r="A362" s="78" t="s">
        <v>229</v>
      </c>
      <c r="B362" t="s">
        <v>230</v>
      </c>
      <c r="C362" t="s">
        <v>68</v>
      </c>
      <c r="D362" t="s">
        <v>390</v>
      </c>
      <c r="G362" t="s">
        <v>571</v>
      </c>
      <c r="J362" t="s">
        <v>741</v>
      </c>
    </row>
    <row r="363" spans="1:12" ht="15" customHeight="1" x14ac:dyDescent="0.3">
      <c r="A363" s="78" t="s">
        <v>231</v>
      </c>
      <c r="B363" t="s">
        <v>232</v>
      </c>
      <c r="C363" t="s">
        <v>233</v>
      </c>
    </row>
    <row r="364" spans="1:12" ht="15" customHeight="1" x14ac:dyDescent="0.3">
      <c r="A364" s="78" t="s">
        <v>1234</v>
      </c>
      <c r="B364" t="s">
        <v>1512</v>
      </c>
    </row>
    <row r="365" spans="1:12" ht="15" customHeight="1" x14ac:dyDescent="0.3">
      <c r="A365" s="78" t="s">
        <v>234</v>
      </c>
      <c r="B365" t="s">
        <v>235</v>
      </c>
      <c r="C365" t="s">
        <v>236</v>
      </c>
      <c r="E365" t="s">
        <v>491</v>
      </c>
      <c r="F365" t="s">
        <v>514</v>
      </c>
      <c r="I365" t="s">
        <v>613</v>
      </c>
      <c r="K365" t="s">
        <v>880</v>
      </c>
      <c r="L365" t="s">
        <v>901</v>
      </c>
    </row>
    <row r="366" spans="1:12" ht="15" customHeight="1" x14ac:dyDescent="0.3">
      <c r="A366" s="78" t="s">
        <v>237</v>
      </c>
      <c r="B366" t="s">
        <v>238</v>
      </c>
      <c r="C366" t="s">
        <v>236</v>
      </c>
      <c r="E366" t="s">
        <v>492</v>
      </c>
      <c r="K366" t="s">
        <v>881</v>
      </c>
      <c r="L366" t="s">
        <v>929</v>
      </c>
    </row>
    <row r="367" spans="1:12" ht="15" customHeight="1" x14ac:dyDescent="0.3">
      <c r="A367" s="78" t="s">
        <v>239</v>
      </c>
      <c r="B367" t="s">
        <v>240</v>
      </c>
      <c r="C367" t="s">
        <v>236</v>
      </c>
      <c r="I367" t="s">
        <v>685</v>
      </c>
      <c r="K367" t="s">
        <v>882</v>
      </c>
      <c r="L367" t="s">
        <v>934</v>
      </c>
    </row>
    <row r="368" spans="1:12" ht="15" customHeight="1" x14ac:dyDescent="0.3">
      <c r="A368" s="78" t="s">
        <v>935</v>
      </c>
      <c r="B368" t="s">
        <v>936</v>
      </c>
      <c r="L368" t="s">
        <v>929</v>
      </c>
    </row>
    <row r="369" spans="1:12" ht="15" customHeight="1" x14ac:dyDescent="0.3">
      <c r="A369" s="78" t="s">
        <v>421</v>
      </c>
      <c r="B369" t="s">
        <v>422</v>
      </c>
      <c r="D369" t="s">
        <v>371</v>
      </c>
      <c r="H369" t="s">
        <v>608</v>
      </c>
    </row>
    <row r="370" spans="1:12" ht="15" customHeight="1" x14ac:dyDescent="0.3">
      <c r="A370" s="78" t="s">
        <v>241</v>
      </c>
      <c r="B370" t="s">
        <v>242</v>
      </c>
      <c r="C370" t="s">
        <v>243</v>
      </c>
      <c r="D370" t="s">
        <v>423</v>
      </c>
    </row>
    <row r="371" spans="1:12" ht="15" customHeight="1" x14ac:dyDescent="0.3">
      <c r="A371" s="78" t="s">
        <v>244</v>
      </c>
      <c r="B371" t="s">
        <v>245</v>
      </c>
      <c r="C371" t="s">
        <v>243</v>
      </c>
      <c r="D371" t="s">
        <v>423</v>
      </c>
    </row>
    <row r="372" spans="1:12" ht="15" customHeight="1" x14ac:dyDescent="0.3">
      <c r="A372" s="78" t="s">
        <v>246</v>
      </c>
      <c r="B372" t="s">
        <v>247</v>
      </c>
      <c r="C372" t="s">
        <v>243</v>
      </c>
      <c r="D372" t="s">
        <v>423</v>
      </c>
    </row>
    <row r="373" spans="1:12" ht="15" customHeight="1" x14ac:dyDescent="0.3">
      <c r="A373" s="78" t="s">
        <v>248</v>
      </c>
      <c r="B373" t="s">
        <v>249</v>
      </c>
      <c r="C373" t="s">
        <v>243</v>
      </c>
      <c r="D373" t="s">
        <v>423</v>
      </c>
    </row>
    <row r="374" spans="1:12" ht="15" customHeight="1" x14ac:dyDescent="0.3">
      <c r="A374" s="78" t="s">
        <v>1119</v>
      </c>
      <c r="B374" t="s">
        <v>1513</v>
      </c>
    </row>
    <row r="375" spans="1:12" ht="15" customHeight="1" x14ac:dyDescent="0.3">
      <c r="A375" s="78" t="s">
        <v>250</v>
      </c>
      <c r="B375" t="s">
        <v>251</v>
      </c>
      <c r="C375" t="s">
        <v>78</v>
      </c>
      <c r="D375" t="s">
        <v>1672</v>
      </c>
      <c r="I375" t="s">
        <v>616</v>
      </c>
      <c r="J375" t="s">
        <v>821</v>
      </c>
      <c r="L375" t="s">
        <v>899</v>
      </c>
    </row>
    <row r="376" spans="1:12" ht="15" customHeight="1" x14ac:dyDescent="0.3">
      <c r="A376" s="78" t="s">
        <v>1020</v>
      </c>
      <c r="B376" t="s">
        <v>1514</v>
      </c>
    </row>
    <row r="377" spans="1:12" ht="15" customHeight="1" x14ac:dyDescent="0.3">
      <c r="A377" s="78" t="s">
        <v>424</v>
      </c>
      <c r="B377" t="s">
        <v>425</v>
      </c>
      <c r="D377" t="s">
        <v>426</v>
      </c>
    </row>
    <row r="378" spans="1:12" ht="15" customHeight="1" x14ac:dyDescent="0.3">
      <c r="A378" s="78" t="s">
        <v>686</v>
      </c>
      <c r="B378" t="s">
        <v>687</v>
      </c>
      <c r="I378" t="s">
        <v>688</v>
      </c>
    </row>
    <row r="379" spans="1:12" ht="15" customHeight="1" x14ac:dyDescent="0.3">
      <c r="A379" s="78" t="s">
        <v>689</v>
      </c>
      <c r="B379" t="s">
        <v>690</v>
      </c>
      <c r="I379" t="s">
        <v>688</v>
      </c>
    </row>
    <row r="380" spans="1:12" ht="15" customHeight="1" x14ac:dyDescent="0.3">
      <c r="A380" s="78" t="s">
        <v>1054</v>
      </c>
      <c r="B380" t="s">
        <v>1515</v>
      </c>
    </row>
    <row r="381" spans="1:12" ht="15" customHeight="1" x14ac:dyDescent="0.3">
      <c r="A381" s="78" t="s">
        <v>1129</v>
      </c>
      <c r="B381" t="s">
        <v>1516</v>
      </c>
    </row>
    <row r="382" spans="1:12" ht="15" customHeight="1" x14ac:dyDescent="0.3">
      <c r="A382" s="78" t="s">
        <v>1130</v>
      </c>
      <c r="B382" t="s">
        <v>1517</v>
      </c>
    </row>
    <row r="383" spans="1:12" ht="15" customHeight="1" x14ac:dyDescent="0.3">
      <c r="A383" s="78" t="s">
        <v>937</v>
      </c>
      <c r="B383" t="s">
        <v>938</v>
      </c>
      <c r="L383" t="s">
        <v>926</v>
      </c>
    </row>
    <row r="384" spans="1:12" ht="15" customHeight="1" x14ac:dyDescent="0.3">
      <c r="A384" s="78" t="s">
        <v>427</v>
      </c>
      <c r="B384" t="s">
        <v>428</v>
      </c>
      <c r="D384" t="s">
        <v>429</v>
      </c>
      <c r="E384" t="s">
        <v>493</v>
      </c>
      <c r="G384" t="s">
        <v>572</v>
      </c>
      <c r="I384" t="s">
        <v>691</v>
      </c>
      <c r="J384" t="s">
        <v>822</v>
      </c>
      <c r="K384" t="s">
        <v>883</v>
      </c>
    </row>
    <row r="385" spans="1:12" ht="15" customHeight="1" x14ac:dyDescent="0.3">
      <c r="A385" s="78" t="s">
        <v>430</v>
      </c>
      <c r="B385" t="s">
        <v>431</v>
      </c>
      <c r="D385" t="s">
        <v>390</v>
      </c>
      <c r="G385" t="s">
        <v>573</v>
      </c>
      <c r="J385" t="s">
        <v>742</v>
      </c>
    </row>
    <row r="386" spans="1:12" ht="15" customHeight="1" x14ac:dyDescent="0.3">
      <c r="A386" s="78" t="s">
        <v>574</v>
      </c>
      <c r="B386" t="s">
        <v>575</v>
      </c>
      <c r="G386" t="s">
        <v>576</v>
      </c>
      <c r="I386" t="s">
        <v>628</v>
      </c>
      <c r="J386" t="s">
        <v>823</v>
      </c>
    </row>
    <row r="387" spans="1:12" ht="15" customHeight="1" x14ac:dyDescent="0.3">
      <c r="A387" s="78" t="s">
        <v>577</v>
      </c>
      <c r="B387" t="s">
        <v>578</v>
      </c>
      <c r="G387" t="s">
        <v>579</v>
      </c>
    </row>
    <row r="388" spans="1:12" ht="15" customHeight="1" x14ac:dyDescent="0.3">
      <c r="A388" s="78" t="s">
        <v>580</v>
      </c>
      <c r="B388" t="s">
        <v>581</v>
      </c>
      <c r="G388" t="s">
        <v>579</v>
      </c>
      <c r="I388" t="s">
        <v>628</v>
      </c>
      <c r="J388" t="s">
        <v>824</v>
      </c>
    </row>
    <row r="389" spans="1:12" ht="15" customHeight="1" x14ac:dyDescent="0.3">
      <c r="A389" s="78" t="s">
        <v>1246</v>
      </c>
      <c r="B389" t="s">
        <v>1518</v>
      </c>
    </row>
    <row r="390" spans="1:12" ht="15" customHeight="1" x14ac:dyDescent="0.3">
      <c r="A390" s="78" t="s">
        <v>1247</v>
      </c>
      <c r="B390" t="s">
        <v>1519</v>
      </c>
    </row>
    <row r="391" spans="1:12" ht="15" customHeight="1" x14ac:dyDescent="0.3">
      <c r="A391" s="78" t="s">
        <v>1248</v>
      </c>
      <c r="B391" t="s">
        <v>1520</v>
      </c>
    </row>
    <row r="392" spans="1:12" ht="15" customHeight="1" x14ac:dyDescent="0.3">
      <c r="A392" s="78" t="s">
        <v>1249</v>
      </c>
      <c r="B392" t="s">
        <v>1521</v>
      </c>
    </row>
    <row r="393" spans="1:12" ht="15" customHeight="1" x14ac:dyDescent="0.3">
      <c r="A393" s="78" t="s">
        <v>1278</v>
      </c>
      <c r="B393" t="s">
        <v>1522</v>
      </c>
    </row>
    <row r="394" spans="1:12" ht="15" customHeight="1" x14ac:dyDescent="0.3">
      <c r="A394" s="78" t="s">
        <v>1125</v>
      </c>
      <c r="B394" t="s">
        <v>1523</v>
      </c>
    </row>
    <row r="395" spans="1:12" ht="15" customHeight="1" x14ac:dyDescent="0.3">
      <c r="A395" s="78" t="s">
        <v>1266</v>
      </c>
      <c r="B395" t="s">
        <v>1524</v>
      </c>
    </row>
    <row r="396" spans="1:12" ht="15" customHeight="1" x14ac:dyDescent="0.3">
      <c r="A396" s="78" t="s">
        <v>1264</v>
      </c>
      <c r="B396" t="s">
        <v>1525</v>
      </c>
    </row>
    <row r="397" spans="1:12" ht="15" customHeight="1" x14ac:dyDescent="0.3">
      <c r="A397" s="78" t="s">
        <v>432</v>
      </c>
      <c r="B397" t="s">
        <v>433</v>
      </c>
      <c r="D397" t="s">
        <v>387</v>
      </c>
      <c r="J397" t="s">
        <v>825</v>
      </c>
    </row>
    <row r="398" spans="1:12" ht="15" customHeight="1" x14ac:dyDescent="0.3">
      <c r="A398" s="78" t="s">
        <v>826</v>
      </c>
      <c r="B398" t="s">
        <v>827</v>
      </c>
      <c r="J398" t="s">
        <v>828</v>
      </c>
    </row>
    <row r="399" spans="1:12" ht="15" customHeight="1" x14ac:dyDescent="0.3">
      <c r="A399" s="78" t="s">
        <v>252</v>
      </c>
      <c r="B399" t="s">
        <v>253</v>
      </c>
      <c r="C399" t="s">
        <v>254</v>
      </c>
      <c r="I399" t="s">
        <v>650</v>
      </c>
      <c r="J399" t="s">
        <v>829</v>
      </c>
      <c r="L399" t="s">
        <v>908</v>
      </c>
    </row>
    <row r="400" spans="1:12" ht="15" customHeight="1" x14ac:dyDescent="0.3">
      <c r="A400" s="78" t="s">
        <v>830</v>
      </c>
      <c r="B400" t="s">
        <v>831</v>
      </c>
      <c r="J400" t="s">
        <v>740</v>
      </c>
    </row>
    <row r="401" spans="1:12" ht="15" customHeight="1" x14ac:dyDescent="0.3">
      <c r="A401" s="78" t="s">
        <v>1019</v>
      </c>
      <c r="B401" t="s">
        <v>1526</v>
      </c>
    </row>
    <row r="402" spans="1:12" ht="15" customHeight="1" x14ac:dyDescent="0.3">
      <c r="A402" s="78" t="s">
        <v>494</v>
      </c>
      <c r="B402" t="s">
        <v>495</v>
      </c>
      <c r="E402" t="s">
        <v>496</v>
      </c>
      <c r="G402" t="s">
        <v>582</v>
      </c>
      <c r="I402" t="s">
        <v>613</v>
      </c>
      <c r="K402" t="s">
        <v>884</v>
      </c>
      <c r="L402" t="s">
        <v>901</v>
      </c>
    </row>
    <row r="403" spans="1:12" ht="15" customHeight="1" x14ac:dyDescent="0.3">
      <c r="A403" s="78" t="s">
        <v>255</v>
      </c>
      <c r="B403" t="s">
        <v>256</v>
      </c>
      <c r="C403" t="s">
        <v>144</v>
      </c>
      <c r="D403" t="s">
        <v>342</v>
      </c>
    </row>
    <row r="404" spans="1:12" ht="15" customHeight="1" x14ac:dyDescent="0.3">
      <c r="A404" s="78" t="s">
        <v>1336</v>
      </c>
      <c r="B404" t="s">
        <v>1527</v>
      </c>
    </row>
    <row r="405" spans="1:12" ht="15" customHeight="1" x14ac:dyDescent="0.3">
      <c r="A405" s="78" t="s">
        <v>1340</v>
      </c>
      <c r="B405" t="s">
        <v>1528</v>
      </c>
    </row>
    <row r="406" spans="1:12" ht="15" customHeight="1" x14ac:dyDescent="0.3">
      <c r="A406" s="78" t="s">
        <v>1189</v>
      </c>
      <c r="B406" t="s">
        <v>1529</v>
      </c>
    </row>
    <row r="407" spans="1:12" ht="15" customHeight="1" x14ac:dyDescent="0.3">
      <c r="A407" s="78" t="s">
        <v>939</v>
      </c>
      <c r="B407" t="s">
        <v>940</v>
      </c>
      <c r="L407" t="s">
        <v>911</v>
      </c>
    </row>
    <row r="408" spans="1:12" ht="15" customHeight="1" x14ac:dyDescent="0.3">
      <c r="A408" s="78" t="s">
        <v>1077</v>
      </c>
      <c r="B408" t="s">
        <v>1530</v>
      </c>
    </row>
    <row r="409" spans="1:12" ht="15" customHeight="1" x14ac:dyDescent="0.3">
      <c r="A409" s="78" t="s">
        <v>1197</v>
      </c>
      <c r="B409" t="s">
        <v>1531</v>
      </c>
    </row>
    <row r="410" spans="1:12" ht="15" customHeight="1" x14ac:dyDescent="0.3">
      <c r="A410" s="78" t="s">
        <v>1190</v>
      </c>
      <c r="B410" t="s">
        <v>1532</v>
      </c>
    </row>
    <row r="411" spans="1:12" ht="15" customHeight="1" x14ac:dyDescent="0.3">
      <c r="A411" s="78" t="s">
        <v>692</v>
      </c>
      <c r="B411" t="s">
        <v>693</v>
      </c>
      <c r="I411" t="s">
        <v>694</v>
      </c>
      <c r="L411" t="s">
        <v>941</v>
      </c>
    </row>
    <row r="412" spans="1:12" ht="15" customHeight="1" x14ac:dyDescent="0.3">
      <c r="A412" s="78" t="s">
        <v>1288</v>
      </c>
      <c r="B412" t="s">
        <v>1533</v>
      </c>
    </row>
    <row r="413" spans="1:12" ht="15" customHeight="1" x14ac:dyDescent="0.3">
      <c r="A413" s="78" t="s">
        <v>1286</v>
      </c>
      <c r="B413" t="s">
        <v>1534</v>
      </c>
    </row>
    <row r="414" spans="1:12" ht="15" customHeight="1" x14ac:dyDescent="0.3">
      <c r="A414" s="78" t="s">
        <v>1285</v>
      </c>
      <c r="B414" t="s">
        <v>1535</v>
      </c>
    </row>
    <row r="415" spans="1:12" ht="15" customHeight="1" x14ac:dyDescent="0.3">
      <c r="A415" s="78" t="s">
        <v>832</v>
      </c>
      <c r="B415" t="s">
        <v>833</v>
      </c>
      <c r="J415" s="79" t="s">
        <v>834</v>
      </c>
    </row>
    <row r="416" spans="1:12" ht="15" customHeight="1" x14ac:dyDescent="0.3">
      <c r="A416" s="78" t="s">
        <v>434</v>
      </c>
      <c r="B416" t="s">
        <v>435</v>
      </c>
      <c r="D416" t="s">
        <v>342</v>
      </c>
    </row>
    <row r="417" spans="1:12" ht="15" customHeight="1" x14ac:dyDescent="0.3">
      <c r="A417" s="78" t="s">
        <v>436</v>
      </c>
      <c r="B417" t="s">
        <v>437</v>
      </c>
      <c r="D417" t="s">
        <v>1676</v>
      </c>
    </row>
    <row r="418" spans="1:12" ht="15" customHeight="1" x14ac:dyDescent="0.3">
      <c r="A418" s="78" t="s">
        <v>1301</v>
      </c>
      <c r="B418" t="s">
        <v>1536</v>
      </c>
    </row>
    <row r="419" spans="1:12" ht="15" customHeight="1" x14ac:dyDescent="0.3">
      <c r="A419" s="78" t="s">
        <v>439</v>
      </c>
      <c r="B419" t="s">
        <v>440</v>
      </c>
      <c r="D419" t="s">
        <v>441</v>
      </c>
    </row>
    <row r="420" spans="1:12" ht="15" customHeight="1" x14ac:dyDescent="0.3">
      <c r="A420" s="78" t="s">
        <v>442</v>
      </c>
      <c r="B420" t="s">
        <v>443</v>
      </c>
      <c r="D420" t="s">
        <v>441</v>
      </c>
    </row>
    <row r="421" spans="1:12" ht="15" customHeight="1" x14ac:dyDescent="0.3">
      <c r="A421" s="78" t="s">
        <v>444</v>
      </c>
      <c r="B421" t="s">
        <v>445</v>
      </c>
      <c r="D421" t="s">
        <v>441</v>
      </c>
    </row>
    <row r="422" spans="1:12" ht="15" customHeight="1" x14ac:dyDescent="0.3">
      <c r="A422" s="78" t="s">
        <v>446</v>
      </c>
      <c r="B422" t="s">
        <v>447</v>
      </c>
      <c r="D422" t="s">
        <v>441</v>
      </c>
    </row>
    <row r="423" spans="1:12" ht="15" customHeight="1" x14ac:dyDescent="0.3">
      <c r="A423" s="78" t="s">
        <v>835</v>
      </c>
      <c r="B423" t="s">
        <v>836</v>
      </c>
      <c r="J423" t="s">
        <v>741</v>
      </c>
    </row>
    <row r="424" spans="1:12" ht="15" customHeight="1" x14ac:dyDescent="0.3">
      <c r="A424" s="78" t="s">
        <v>837</v>
      </c>
      <c r="B424" t="s">
        <v>838</v>
      </c>
      <c r="J424" t="s">
        <v>742</v>
      </c>
    </row>
    <row r="425" spans="1:12" ht="15" customHeight="1" x14ac:dyDescent="0.3">
      <c r="A425" s="78" t="s">
        <v>1306</v>
      </c>
      <c r="B425" t="s">
        <v>1537</v>
      </c>
    </row>
    <row r="426" spans="1:12" ht="15" customHeight="1" x14ac:dyDescent="0.3">
      <c r="A426" s="78" t="s">
        <v>1319</v>
      </c>
      <c r="B426" t="s">
        <v>1538</v>
      </c>
    </row>
    <row r="427" spans="1:12" ht="15" customHeight="1" x14ac:dyDescent="0.3">
      <c r="A427" s="78" t="s">
        <v>257</v>
      </c>
      <c r="B427" t="s">
        <v>258</v>
      </c>
      <c r="C427" t="s">
        <v>259</v>
      </c>
      <c r="F427" t="s">
        <v>505</v>
      </c>
      <c r="I427" t="s">
        <v>664</v>
      </c>
      <c r="L427" t="s">
        <v>912</v>
      </c>
    </row>
    <row r="428" spans="1:12" ht="15" customHeight="1" x14ac:dyDescent="0.3">
      <c r="A428" s="78" t="s">
        <v>1332</v>
      </c>
      <c r="B428" t="s">
        <v>1539</v>
      </c>
    </row>
    <row r="429" spans="1:12" ht="15" customHeight="1" x14ac:dyDescent="0.3">
      <c r="A429" s="78" t="s">
        <v>1280</v>
      </c>
      <c r="B429" t="s">
        <v>1540</v>
      </c>
    </row>
    <row r="430" spans="1:12" ht="15" customHeight="1" x14ac:dyDescent="0.3">
      <c r="A430" s="78" t="s">
        <v>1052</v>
      </c>
      <c r="B430" t="s">
        <v>1541</v>
      </c>
    </row>
    <row r="431" spans="1:12" ht="15" customHeight="1" x14ac:dyDescent="0.3">
      <c r="A431" s="78" t="s">
        <v>695</v>
      </c>
      <c r="B431" t="s">
        <v>696</v>
      </c>
      <c r="I431" t="s">
        <v>636</v>
      </c>
      <c r="J431" t="s">
        <v>820</v>
      </c>
      <c r="L431" t="s">
        <v>898</v>
      </c>
    </row>
    <row r="432" spans="1:12" ht="15" customHeight="1" x14ac:dyDescent="0.3">
      <c r="A432" s="78" t="s">
        <v>1114</v>
      </c>
      <c r="B432" t="s">
        <v>1542</v>
      </c>
    </row>
    <row r="433" spans="1:12" ht="15" customHeight="1" x14ac:dyDescent="0.3">
      <c r="A433" s="78" t="s">
        <v>1062</v>
      </c>
      <c r="B433" t="s">
        <v>1543</v>
      </c>
    </row>
    <row r="434" spans="1:12" ht="15" customHeight="1" x14ac:dyDescent="0.3">
      <c r="A434" s="78" t="s">
        <v>1239</v>
      </c>
      <c r="B434" t="s">
        <v>1544</v>
      </c>
    </row>
    <row r="435" spans="1:12" ht="15" customHeight="1" x14ac:dyDescent="0.3">
      <c r="A435" s="78" t="s">
        <v>885</v>
      </c>
      <c r="B435" t="s">
        <v>886</v>
      </c>
      <c r="K435" t="s">
        <v>887</v>
      </c>
    </row>
    <row r="436" spans="1:12" ht="15" customHeight="1" x14ac:dyDescent="0.3">
      <c r="A436" s="78" t="s">
        <v>1013</v>
      </c>
      <c r="B436" t="s">
        <v>1545</v>
      </c>
    </row>
    <row r="437" spans="1:12" ht="15" customHeight="1" x14ac:dyDescent="0.3">
      <c r="A437" s="78" t="s">
        <v>1011</v>
      </c>
      <c r="B437" t="s">
        <v>1546</v>
      </c>
    </row>
    <row r="438" spans="1:12" ht="15" customHeight="1" x14ac:dyDescent="0.3">
      <c r="A438" s="78" t="s">
        <v>1059</v>
      </c>
      <c r="B438" t="s">
        <v>1547</v>
      </c>
    </row>
    <row r="439" spans="1:12" ht="15" customHeight="1" x14ac:dyDescent="0.3">
      <c r="A439" s="78" t="s">
        <v>942</v>
      </c>
      <c r="B439" t="s">
        <v>943</v>
      </c>
      <c r="L439" t="s">
        <v>929</v>
      </c>
    </row>
    <row r="440" spans="1:12" ht="15" customHeight="1" x14ac:dyDescent="0.3">
      <c r="A440" s="78" t="s">
        <v>1198</v>
      </c>
      <c r="B440" t="s">
        <v>1548</v>
      </c>
    </row>
    <row r="441" spans="1:12" ht="15" customHeight="1" x14ac:dyDescent="0.3">
      <c r="A441" s="78" t="s">
        <v>1307</v>
      </c>
      <c r="B441" t="s">
        <v>1549</v>
      </c>
    </row>
    <row r="442" spans="1:12" ht="15" customHeight="1" x14ac:dyDescent="0.3">
      <c r="A442" s="78" t="s">
        <v>1120</v>
      </c>
      <c r="B442" t="s">
        <v>1550</v>
      </c>
    </row>
    <row r="443" spans="1:12" ht="15" customHeight="1" x14ac:dyDescent="0.3">
      <c r="A443" s="78" t="s">
        <v>839</v>
      </c>
      <c r="B443" t="s">
        <v>840</v>
      </c>
      <c r="J443" t="s">
        <v>841</v>
      </c>
    </row>
    <row r="444" spans="1:12" ht="15" customHeight="1" x14ac:dyDescent="0.3">
      <c r="A444" s="78" t="s">
        <v>260</v>
      </c>
      <c r="B444" t="s">
        <v>261</v>
      </c>
      <c r="C444" t="s">
        <v>59</v>
      </c>
      <c r="G444" t="s">
        <v>583</v>
      </c>
      <c r="I444" t="s">
        <v>697</v>
      </c>
      <c r="K444" t="s">
        <v>868</v>
      </c>
    </row>
    <row r="445" spans="1:12" ht="15" customHeight="1" x14ac:dyDescent="0.3">
      <c r="A445" s="78" t="s">
        <v>262</v>
      </c>
      <c r="B445" t="s">
        <v>263</v>
      </c>
      <c r="C445" t="s">
        <v>59</v>
      </c>
      <c r="G445" t="s">
        <v>584</v>
      </c>
      <c r="I445" t="s">
        <v>614</v>
      </c>
      <c r="K445" t="s">
        <v>868</v>
      </c>
    </row>
    <row r="446" spans="1:12" ht="15" customHeight="1" x14ac:dyDescent="0.3">
      <c r="A446" s="78" t="s">
        <v>264</v>
      </c>
      <c r="B446" t="s">
        <v>265</v>
      </c>
      <c r="C446" t="s">
        <v>59</v>
      </c>
      <c r="I446" t="s">
        <v>614</v>
      </c>
      <c r="K446" t="s">
        <v>868</v>
      </c>
    </row>
    <row r="447" spans="1:12" ht="15" customHeight="1" x14ac:dyDescent="0.3">
      <c r="A447" s="78" t="s">
        <v>842</v>
      </c>
      <c r="B447" t="s">
        <v>843</v>
      </c>
      <c r="J447" t="s">
        <v>844</v>
      </c>
    </row>
    <row r="448" spans="1:12" ht="15" customHeight="1" x14ac:dyDescent="0.3">
      <c r="A448" s="78" t="s">
        <v>845</v>
      </c>
      <c r="B448" t="s">
        <v>846</v>
      </c>
      <c r="J448" t="s">
        <v>847</v>
      </c>
    </row>
    <row r="449" spans="1:12" ht="15" customHeight="1" x14ac:dyDescent="0.3">
      <c r="A449" s="78" t="s">
        <v>848</v>
      </c>
      <c r="B449" t="s">
        <v>849</v>
      </c>
      <c r="J449" t="s">
        <v>847</v>
      </c>
    </row>
    <row r="450" spans="1:12" ht="15" customHeight="1" x14ac:dyDescent="0.3">
      <c r="A450" s="78" t="s">
        <v>850</v>
      </c>
      <c r="B450" t="s">
        <v>851</v>
      </c>
      <c r="J450" t="s">
        <v>852</v>
      </c>
    </row>
    <row r="451" spans="1:12" ht="15" customHeight="1" x14ac:dyDescent="0.3">
      <c r="A451" s="78" t="s">
        <v>448</v>
      </c>
      <c r="B451" t="s">
        <v>449</v>
      </c>
      <c r="D451" t="s">
        <v>1677</v>
      </c>
      <c r="E451" t="s">
        <v>497</v>
      </c>
      <c r="J451" t="s">
        <v>853</v>
      </c>
    </row>
    <row r="452" spans="1:12" ht="15" customHeight="1" x14ac:dyDescent="0.3">
      <c r="A452" s="78" t="s">
        <v>451</v>
      </c>
      <c r="B452" t="s">
        <v>452</v>
      </c>
      <c r="D452" t="s">
        <v>453</v>
      </c>
    </row>
    <row r="453" spans="1:12" ht="15" customHeight="1" x14ac:dyDescent="0.3">
      <c r="A453" s="78" t="s">
        <v>1333</v>
      </c>
      <c r="B453" t="s">
        <v>1551</v>
      </c>
    </row>
    <row r="454" spans="1:12" ht="15" customHeight="1" x14ac:dyDescent="0.3">
      <c r="A454" s="78" t="s">
        <v>266</v>
      </c>
      <c r="B454" t="s">
        <v>267</v>
      </c>
      <c r="C454" t="s">
        <v>268</v>
      </c>
      <c r="D454" t="s">
        <v>454</v>
      </c>
      <c r="F454" t="s">
        <v>505</v>
      </c>
      <c r="G454" t="s">
        <v>585</v>
      </c>
      <c r="I454" t="s">
        <v>698</v>
      </c>
      <c r="L454" t="s">
        <v>912</v>
      </c>
    </row>
    <row r="455" spans="1:12" ht="15" customHeight="1" x14ac:dyDescent="0.3">
      <c r="A455" s="78" t="s">
        <v>455</v>
      </c>
      <c r="B455" t="s">
        <v>456</v>
      </c>
      <c r="D455" t="s">
        <v>457</v>
      </c>
    </row>
    <row r="456" spans="1:12" ht="15" customHeight="1" x14ac:dyDescent="0.3">
      <c r="A456" s="78" t="s">
        <v>854</v>
      </c>
      <c r="B456" t="s">
        <v>855</v>
      </c>
      <c r="J456" t="s">
        <v>739</v>
      </c>
    </row>
    <row r="457" spans="1:12" ht="15" customHeight="1" x14ac:dyDescent="0.3">
      <c r="A457" s="78" t="s">
        <v>992</v>
      </c>
      <c r="B457" t="s">
        <v>1552</v>
      </c>
    </row>
    <row r="458" spans="1:12" ht="15" customHeight="1" x14ac:dyDescent="0.3">
      <c r="A458" s="78" t="s">
        <v>458</v>
      </c>
      <c r="B458" t="s">
        <v>459</v>
      </c>
      <c r="D458" t="s">
        <v>460</v>
      </c>
    </row>
    <row r="459" spans="1:12" ht="15" customHeight="1" x14ac:dyDescent="0.3">
      <c r="A459" s="78" t="s">
        <v>944</v>
      </c>
      <c r="B459" t="s">
        <v>945</v>
      </c>
      <c r="L459" t="s">
        <v>929</v>
      </c>
    </row>
    <row r="460" spans="1:12" ht="15" customHeight="1" x14ac:dyDescent="0.3">
      <c r="A460" s="78" t="s">
        <v>515</v>
      </c>
      <c r="B460" t="s">
        <v>516</v>
      </c>
      <c r="F460" t="s">
        <v>505</v>
      </c>
      <c r="I460" t="s">
        <v>619</v>
      </c>
      <c r="L460" t="s">
        <v>912</v>
      </c>
    </row>
    <row r="461" spans="1:12" ht="15" customHeight="1" x14ac:dyDescent="0.3">
      <c r="A461" s="78" t="s">
        <v>856</v>
      </c>
      <c r="B461" t="s">
        <v>857</v>
      </c>
      <c r="J461" t="s">
        <v>741</v>
      </c>
    </row>
    <row r="462" spans="1:12" ht="15" customHeight="1" x14ac:dyDescent="0.3">
      <c r="A462" s="78" t="s">
        <v>461</v>
      </c>
      <c r="B462" t="s">
        <v>462</v>
      </c>
      <c r="D462" t="s">
        <v>463</v>
      </c>
    </row>
    <row r="463" spans="1:12" ht="15" customHeight="1" x14ac:dyDescent="0.3">
      <c r="A463" s="78" t="s">
        <v>517</v>
      </c>
      <c r="B463" t="s">
        <v>518</v>
      </c>
      <c r="F463" t="s">
        <v>509</v>
      </c>
      <c r="I463" t="s">
        <v>661</v>
      </c>
      <c r="J463" t="s">
        <v>858</v>
      </c>
      <c r="L463" t="s">
        <v>916</v>
      </c>
    </row>
    <row r="464" spans="1:12" ht="15" customHeight="1" x14ac:dyDescent="0.3">
      <c r="A464" s="78" t="s">
        <v>586</v>
      </c>
      <c r="B464" t="s">
        <v>587</v>
      </c>
      <c r="G464" t="s">
        <v>588</v>
      </c>
    </row>
    <row r="465" spans="1:12" ht="15" customHeight="1" x14ac:dyDescent="0.3">
      <c r="A465" s="78" t="s">
        <v>859</v>
      </c>
      <c r="B465" t="s">
        <v>860</v>
      </c>
      <c r="J465" t="s">
        <v>742</v>
      </c>
    </row>
    <row r="466" spans="1:12" ht="15" customHeight="1" x14ac:dyDescent="0.3">
      <c r="A466" s="78" t="s">
        <v>699</v>
      </c>
      <c r="B466" t="s">
        <v>700</v>
      </c>
      <c r="I466" t="s">
        <v>678</v>
      </c>
    </row>
    <row r="467" spans="1:12" ht="15" customHeight="1" x14ac:dyDescent="0.3">
      <c r="A467" s="78" t="s">
        <v>701</v>
      </c>
      <c r="B467" t="s">
        <v>702</v>
      </c>
      <c r="I467" t="s">
        <v>678</v>
      </c>
    </row>
    <row r="468" spans="1:12" ht="15" customHeight="1" x14ac:dyDescent="0.3">
      <c r="A468" s="78" t="s">
        <v>703</v>
      </c>
      <c r="B468" t="s">
        <v>704</v>
      </c>
      <c r="I468" t="s">
        <v>678</v>
      </c>
    </row>
    <row r="469" spans="1:12" ht="15" customHeight="1" x14ac:dyDescent="0.3">
      <c r="A469" s="78" t="s">
        <v>705</v>
      </c>
      <c r="B469" t="s">
        <v>706</v>
      </c>
      <c r="I469" t="s">
        <v>678</v>
      </c>
    </row>
    <row r="470" spans="1:12" ht="15" customHeight="1" x14ac:dyDescent="0.3">
      <c r="A470" s="78" t="s">
        <v>707</v>
      </c>
      <c r="B470" t="s">
        <v>708</v>
      </c>
      <c r="I470" t="s">
        <v>678</v>
      </c>
    </row>
    <row r="471" spans="1:12" ht="15" customHeight="1" x14ac:dyDescent="0.3">
      <c r="A471" s="78" t="s">
        <v>709</v>
      </c>
      <c r="B471" t="s">
        <v>710</v>
      </c>
      <c r="I471" t="s">
        <v>678</v>
      </c>
    </row>
    <row r="472" spans="1:12" ht="15" customHeight="1" x14ac:dyDescent="0.3">
      <c r="A472" s="78" t="s">
        <v>711</v>
      </c>
      <c r="B472" t="s">
        <v>712</v>
      </c>
      <c r="I472" t="s">
        <v>678</v>
      </c>
    </row>
    <row r="473" spans="1:12" ht="15" customHeight="1" x14ac:dyDescent="0.3">
      <c r="A473" s="78" t="s">
        <v>519</v>
      </c>
      <c r="B473" t="s">
        <v>520</v>
      </c>
      <c r="F473" t="s">
        <v>509</v>
      </c>
      <c r="I473" t="s">
        <v>661</v>
      </c>
      <c r="L473" t="s">
        <v>916</v>
      </c>
    </row>
    <row r="474" spans="1:12" ht="15" customHeight="1" x14ac:dyDescent="0.3">
      <c r="A474" s="78" t="s">
        <v>464</v>
      </c>
      <c r="B474" t="s">
        <v>465</v>
      </c>
      <c r="D474" t="s">
        <v>1678</v>
      </c>
      <c r="K474" t="s">
        <v>888</v>
      </c>
    </row>
    <row r="475" spans="1:12" ht="15" customHeight="1" x14ac:dyDescent="0.3">
      <c r="A475" s="78" t="s">
        <v>713</v>
      </c>
      <c r="B475" t="s">
        <v>714</v>
      </c>
      <c r="I475" t="s">
        <v>619</v>
      </c>
    </row>
    <row r="476" spans="1:12" ht="15" customHeight="1" x14ac:dyDescent="0.3">
      <c r="A476" s="78" t="s">
        <v>1060</v>
      </c>
      <c r="B476" t="s">
        <v>1553</v>
      </c>
    </row>
    <row r="477" spans="1:12" ht="15" customHeight="1" x14ac:dyDescent="0.3">
      <c r="A477" s="78" t="s">
        <v>269</v>
      </c>
      <c r="B477" t="s">
        <v>270</v>
      </c>
      <c r="C477" t="s">
        <v>73</v>
      </c>
    </row>
    <row r="478" spans="1:12" ht="15" customHeight="1" x14ac:dyDescent="0.3">
      <c r="A478" s="78" t="s">
        <v>1007</v>
      </c>
      <c r="B478" t="s">
        <v>1554</v>
      </c>
    </row>
    <row r="479" spans="1:12" ht="15" customHeight="1" x14ac:dyDescent="0.3">
      <c r="A479" s="78" t="s">
        <v>1039</v>
      </c>
      <c r="B479" t="s">
        <v>1555</v>
      </c>
    </row>
    <row r="480" spans="1:12" ht="15" customHeight="1" x14ac:dyDescent="0.3">
      <c r="A480" s="78" t="s">
        <v>1294</v>
      </c>
      <c r="B480" t="s">
        <v>1556</v>
      </c>
    </row>
    <row r="481" spans="1:12" ht="15" customHeight="1" x14ac:dyDescent="0.3">
      <c r="A481" s="78" t="s">
        <v>1022</v>
      </c>
      <c r="B481" t="s">
        <v>1557</v>
      </c>
    </row>
    <row r="482" spans="1:12" ht="15" customHeight="1" x14ac:dyDescent="0.3">
      <c r="A482" s="78" t="s">
        <v>861</v>
      </c>
      <c r="B482" t="s">
        <v>1558</v>
      </c>
      <c r="J482" t="s">
        <v>862</v>
      </c>
    </row>
    <row r="483" spans="1:12" ht="15" customHeight="1" x14ac:dyDescent="0.3">
      <c r="A483" s="78" t="s">
        <v>1258</v>
      </c>
      <c r="B483" t="s">
        <v>1559</v>
      </c>
    </row>
    <row r="484" spans="1:12" ht="15" customHeight="1" x14ac:dyDescent="0.3">
      <c r="A484" s="78" t="s">
        <v>1272</v>
      </c>
      <c r="B484" t="s">
        <v>1560</v>
      </c>
    </row>
    <row r="485" spans="1:12" ht="15" customHeight="1" x14ac:dyDescent="0.3">
      <c r="A485" s="78" t="s">
        <v>1271</v>
      </c>
      <c r="B485" t="s">
        <v>1561</v>
      </c>
    </row>
    <row r="486" spans="1:12" ht="15" customHeight="1" x14ac:dyDescent="0.3">
      <c r="A486" s="78" t="s">
        <v>467</v>
      </c>
      <c r="B486" t="s">
        <v>468</v>
      </c>
      <c r="D486" t="s">
        <v>469</v>
      </c>
      <c r="K486" t="s">
        <v>889</v>
      </c>
    </row>
    <row r="487" spans="1:12" ht="15" customHeight="1" x14ac:dyDescent="0.3">
      <c r="A487" s="78" t="s">
        <v>271</v>
      </c>
      <c r="B487" t="s">
        <v>272</v>
      </c>
      <c r="C487" t="s">
        <v>122</v>
      </c>
      <c r="D487" t="s">
        <v>342</v>
      </c>
      <c r="G487" t="s">
        <v>589</v>
      </c>
      <c r="I487" t="s">
        <v>657</v>
      </c>
      <c r="J487" t="s">
        <v>863</v>
      </c>
      <c r="K487" t="s">
        <v>890</v>
      </c>
      <c r="L487" t="s">
        <v>913</v>
      </c>
    </row>
    <row r="488" spans="1:12" ht="15" customHeight="1" x14ac:dyDescent="0.3">
      <c r="A488" s="78" t="s">
        <v>273</v>
      </c>
      <c r="B488" t="s">
        <v>274</v>
      </c>
      <c r="C488" t="s">
        <v>275</v>
      </c>
      <c r="D488" t="s">
        <v>470</v>
      </c>
      <c r="H488" t="s">
        <v>609</v>
      </c>
      <c r="J488" t="s">
        <v>864</v>
      </c>
      <c r="K488" t="s">
        <v>891</v>
      </c>
      <c r="L488" t="s">
        <v>946</v>
      </c>
    </row>
    <row r="489" spans="1:12" ht="15" customHeight="1" x14ac:dyDescent="0.3">
      <c r="A489" s="78" t="s">
        <v>276</v>
      </c>
      <c r="B489" t="s">
        <v>277</v>
      </c>
      <c r="C489" t="s">
        <v>275</v>
      </c>
      <c r="D489" t="s">
        <v>470</v>
      </c>
      <c r="H489" t="s">
        <v>610</v>
      </c>
      <c r="J489" t="s">
        <v>864</v>
      </c>
      <c r="K489" t="s">
        <v>892</v>
      </c>
      <c r="L489" t="s">
        <v>946</v>
      </c>
    </row>
    <row r="490" spans="1:12" ht="15" customHeight="1" x14ac:dyDescent="0.3">
      <c r="A490" s="78" t="s">
        <v>278</v>
      </c>
      <c r="B490" t="s">
        <v>279</v>
      </c>
      <c r="C490" t="s">
        <v>275</v>
      </c>
      <c r="D490" t="s">
        <v>1679</v>
      </c>
      <c r="H490" t="s">
        <v>611</v>
      </c>
      <c r="J490" t="s">
        <v>864</v>
      </c>
      <c r="K490" t="s">
        <v>893</v>
      </c>
      <c r="L490" t="s">
        <v>946</v>
      </c>
    </row>
    <row r="491" spans="1:12" ht="15" customHeight="1" x14ac:dyDescent="0.3">
      <c r="A491" s="78" t="s">
        <v>280</v>
      </c>
      <c r="B491" t="s">
        <v>281</v>
      </c>
      <c r="C491" t="s">
        <v>275</v>
      </c>
      <c r="D491" t="s">
        <v>1680</v>
      </c>
      <c r="H491" t="s">
        <v>612</v>
      </c>
      <c r="J491" t="s">
        <v>864</v>
      </c>
      <c r="K491" t="s">
        <v>894</v>
      </c>
      <c r="L491" t="s">
        <v>946</v>
      </c>
    </row>
    <row r="492" spans="1:12" ht="15" customHeight="1" x14ac:dyDescent="0.3">
      <c r="A492" s="78" t="s">
        <v>1279</v>
      </c>
      <c r="B492" t="s">
        <v>1562</v>
      </c>
    </row>
    <row r="493" spans="1:12" ht="15" customHeight="1" x14ac:dyDescent="0.3">
      <c r="A493" s="78" t="s">
        <v>1282</v>
      </c>
      <c r="B493" t="s">
        <v>1563</v>
      </c>
    </row>
    <row r="494" spans="1:12" ht="15" customHeight="1" x14ac:dyDescent="0.3">
      <c r="A494" s="78" t="s">
        <v>1126</v>
      </c>
      <c r="B494" t="s">
        <v>1564</v>
      </c>
      <c r="D494" t="s">
        <v>1681</v>
      </c>
    </row>
    <row r="495" spans="1:12" ht="15" customHeight="1" x14ac:dyDescent="0.3">
      <c r="A495" s="78" t="s">
        <v>1148</v>
      </c>
      <c r="B495" t="s">
        <v>1565</v>
      </c>
    </row>
    <row r="496" spans="1:12" ht="15" customHeight="1" x14ac:dyDescent="0.3">
      <c r="A496" s="78" t="s">
        <v>471</v>
      </c>
      <c r="B496" t="s">
        <v>472</v>
      </c>
      <c r="D496" t="s">
        <v>473</v>
      </c>
    </row>
    <row r="497" spans="1:2" ht="15" customHeight="1" x14ac:dyDescent="0.3">
      <c r="A497" s="78" t="s">
        <v>1072</v>
      </c>
      <c r="B497" t="s">
        <v>1566</v>
      </c>
    </row>
  </sheetData>
  <sheetProtection algorithmName="SHA-512" hashValue="909QHOCUi/hMXqgZ984B7ZS6n/hl3dmc/Ee4BCMo/uFQjPGUWgSUxIh1BMIuIGgoZvo5LF5VQ0B0nCkb/aK2yQ==" saltValue="21gGT2smVE1VLEQ6nTSdwA==" spinCount="100000" sheet="1" objects="1" scenarios="1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tabColor rgb="FF00B050"/>
  </sheetPr>
  <dimension ref="A1:W6"/>
  <sheetViews>
    <sheetView workbookViewId="0">
      <selection activeCell="B5" sqref="B1:B5"/>
    </sheetView>
  </sheetViews>
  <sheetFormatPr defaultRowHeight="14.4" x14ac:dyDescent="0.3"/>
  <cols>
    <col min="1" max="1" width="35.59765625" customWidth="1"/>
    <col min="2" max="2" width="51.69921875" customWidth="1"/>
    <col min="3" max="3" width="14.3984375" customWidth="1"/>
    <col min="4" max="4" width="15" customWidth="1"/>
    <col min="5" max="5" width="14.09765625" customWidth="1"/>
    <col min="6" max="6" width="17.3984375" customWidth="1"/>
  </cols>
  <sheetData>
    <row r="1" spans="1:23" ht="28.8" x14ac:dyDescent="0.35">
      <c r="A1" s="53" t="s">
        <v>40</v>
      </c>
      <c r="B1" s="51" t="s">
        <v>1567</v>
      </c>
    </row>
    <row r="2" spans="1:23" ht="72.599999999999994" x14ac:dyDescent="0.35">
      <c r="A2" s="37" t="s">
        <v>4</v>
      </c>
      <c r="B2" s="12" t="s">
        <v>1568</v>
      </c>
      <c r="R2" s="49"/>
      <c r="S2" s="38"/>
      <c r="T2" s="38"/>
      <c r="U2" s="38"/>
      <c r="V2" s="38"/>
      <c r="W2" s="38"/>
    </row>
    <row r="3" spans="1:23" ht="43.2" x14ac:dyDescent="0.35">
      <c r="A3" s="37" t="s">
        <v>43</v>
      </c>
      <c r="B3" s="52" t="s">
        <v>1569</v>
      </c>
      <c r="R3" s="50"/>
      <c r="S3" s="47"/>
      <c r="T3" s="47"/>
      <c r="U3" s="47"/>
      <c r="V3" s="46"/>
      <c r="W3" s="47"/>
    </row>
    <row r="4" spans="1:23" ht="101.4" x14ac:dyDescent="0.35">
      <c r="A4" s="37" t="s">
        <v>44</v>
      </c>
      <c r="B4" s="12" t="s">
        <v>1570</v>
      </c>
    </row>
    <row r="5" spans="1:23" ht="87" x14ac:dyDescent="0.35">
      <c r="A5" s="54" t="s">
        <v>1571</v>
      </c>
      <c r="B5" s="48" t="s">
        <v>1572</v>
      </c>
    </row>
    <row r="6" spans="1:23" ht="16.149999999999999" x14ac:dyDescent="0.35">
      <c r="A6" s="3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>
    <tabColor rgb="FFFF0000"/>
  </sheetPr>
  <dimension ref="A1:AD43"/>
  <sheetViews>
    <sheetView showGridLines="0" zoomScaleNormal="100" workbookViewId="0">
      <selection activeCell="D6" sqref="D6"/>
    </sheetView>
  </sheetViews>
  <sheetFormatPr defaultRowHeight="14.4" x14ac:dyDescent="0.3"/>
  <cols>
    <col min="1" max="1" width="11" customWidth="1"/>
    <col min="2" max="2" width="13.09765625" customWidth="1"/>
    <col min="3" max="3" width="47.8984375" style="20" customWidth="1"/>
    <col min="4" max="12" width="24.69921875" style="20" customWidth="1"/>
  </cols>
  <sheetData>
    <row r="1" spans="1:30" ht="22.5" customHeight="1" x14ac:dyDescent="0.45">
      <c r="B1" s="108" t="s">
        <v>0</v>
      </c>
      <c r="C1" s="108"/>
      <c r="D1" s="108"/>
      <c r="E1" s="108"/>
      <c r="F1" s="108"/>
      <c r="G1" s="108"/>
      <c r="H1" s="108"/>
      <c r="I1" s="30"/>
      <c r="J1" s="30"/>
      <c r="K1" s="30"/>
      <c r="L1" s="30"/>
      <c r="M1" s="20"/>
    </row>
    <row r="2" spans="1:30" ht="29.95" customHeight="1" x14ac:dyDescent="0.3">
      <c r="A2" s="109" t="s">
        <v>1</v>
      </c>
      <c r="B2" s="109"/>
      <c r="C2" s="28" t="s">
        <v>1009</v>
      </c>
      <c r="E2" s="31" t="str">
        <f>INDEX(Courses[POS'#],MATCH($C$2,Courses[POS],0))</f>
        <v>HE0715</v>
      </c>
    </row>
    <row r="4" spans="1:30" s="20" customFormat="1" ht="17.3" customHeight="1" x14ac:dyDescent="0.35">
      <c r="A4" s="43" t="s">
        <v>6</v>
      </c>
      <c r="B4" s="43" t="s">
        <v>7</v>
      </c>
      <c r="C4" s="36" t="s">
        <v>1573</v>
      </c>
      <c r="D4" s="36" t="s">
        <v>1574</v>
      </c>
      <c r="E4" s="36" t="s">
        <v>41</v>
      </c>
      <c r="F4" s="36" t="s">
        <v>1575</v>
      </c>
      <c r="G4" s="36" t="s">
        <v>1576</v>
      </c>
      <c r="H4" s="36" t="s">
        <v>1577</v>
      </c>
      <c r="I4" s="36" t="s">
        <v>44</v>
      </c>
      <c r="J4" s="36" t="s">
        <v>1578</v>
      </c>
      <c r="K4" s="36" t="s">
        <v>1579</v>
      </c>
      <c r="L4" s="36" t="s">
        <v>1580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29.95" customHeight="1" x14ac:dyDescent="0.3">
      <c r="A5" s="35" t="s">
        <v>10</v>
      </c>
      <c r="B5" s="29" t="str">
        <f>IF(INDEX(Courses[Course1],MATCH($E$2,Courses[POS'#],0))=0,"",INDEX(Courses[Course1],MATCH($E$2,Courses[POS'#],0)))</f>
        <v>0711</v>
      </c>
      <c r="C5" s="26" t="str">
        <f>IFERROR(IF(INDEX(College[Blue Ridge],MATCH(SearchPOS8[[#This Row],[Course '#]],College[Course'#],0))=0,"",INDEX(College[Blue Ridge],MATCH(SearchPOS8[[#This Row],[Course '#]],College[Course'#],0))),"")</f>
        <v>2 hrs. - Applied Technology Degree (Technical Elective)</v>
      </c>
      <c r="D5" s="26" t="str">
        <f>IFERROR(IF(INDEX(College[Bridge Valley],MATCH(SearchPOS8[[#This Row],[Course '#]],College[Course'#],0))=0,"",INDEX(College[Bridge Valley],MATCH(SearchPOS8[[#This Row],[Course '#]],College[Course'#],0))),"")</f>
        <v/>
      </c>
      <c r="E5" s="26" t="str">
        <f>IFERROR(IF(INDEX(College[Eastern WV],MATCH(SearchPOS8[[#This Row],[Course '#]],College[Course'#],0))=0,"",INDEX(College[Eastern WV],MATCH(SearchPOS8[[#This Row],[Course '#]],College[Course'#],0))),"")</f>
        <v/>
      </c>
      <c r="F5" s="44" t="str">
        <f>IFERROR(IF(INDEX(College[Glenville],MATCH(SearchPOS8[[#This Row],[Course '#]],College[Course'#],0))=0,"",INDEX(College[Glenville],MATCH(SearchPOS8[[#This Row],[Course '#]],College[Course'#],0))),"")</f>
        <v/>
      </c>
      <c r="G5" s="44" t="str">
        <f>IFERROR(IF(INDEX(College[Mountwest],MATCH(SearchPOS8[[#This Row],[Course '#]],College[Course'#],0))=0,"",INDEX(College[Mountwest],MATCH(SearchPOS8[[#This Row],[Course '#]],College[Course'#],0))),"")</f>
        <v/>
      </c>
      <c r="H5" s="44" t="str">
        <f>IFERROR(IF(INDEX(College[New River],MATCH(SearchPOS8[[#This Row],[Course '#]],College[Course'#],0))=0,"",INDEX(College[New River],MATCH(SearchPOS8[[#This Row],[Course '#]],College[Course'#],0))),"")</f>
        <v/>
      </c>
      <c r="I5" s="44" t="str">
        <f>IFERROR(IF(INDEX(College[Pierpont],MATCH(SearchPOS8[[#This Row],[Course '#]],College[Course'#],0))=0,"",INDEX(College[Pierpont],MATCH(SearchPOS8[[#This Row],[Course '#]],College[Course'#],0))),"")</f>
        <v xml:space="preserve"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2 hrs. (must complete courses 0711, 0715, and must have CPR card) - HLCA 1101, EMMS 1109 </v>
      </c>
      <c r="J5" s="44" t="str">
        <f>IFERROR(IF(INDEX(College[Southern WV],MATCH(SearchPOS8[[#This Row],[Course '#]],College[Course'#],0))=0,"",INDEX(College[Southern WV],MATCH(SearchPOS8[[#This Row],[Course '#]],College[Course'#],0))),"")</f>
        <v>6 hrs. - AH 100 Patient Care Technology with certifications, AH122 - First Aid - with certification, AH 124 - CPR - with certification or 1 hr. (must complete courses 0711 &amp; 0715) - AH 200 (must have certifications)</v>
      </c>
      <c r="K5" s="44" t="str">
        <f>IFERROR(IF(INDEX(College[WV Northern],MATCH(SearchPOS8[[#This Row],[Course '#]],College[Course'#],0))=0,"",INDEX(College[WV Northern],MATCH(SearchPOS8[[#This Row],[Course '#]],College[Course'#],0))),"")</f>
        <v/>
      </c>
      <c r="L5" s="26" t="str">
        <f>IFERROR(IF(INDEX(College[WVU Parkersburg],MATCH(SearchPOS8[[#This Row],[Course '#]],College[Course'#],0))=0,"",INDEX(College[WVU Parkersburg],MATCH(SearchPOS8[[#This Row],[Course '#]],College[Course'#],0))),"")</f>
        <v>3 hrs. (must be Health Informatics completer with course 0711 and three specialization courses) - BTEC 253 or 7 hrs. (must be Therapeutic Services completer with courses 0711, 0715, 0789, and 0790) - CNA 101 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9.95" customHeight="1" x14ac:dyDescent="0.3">
      <c r="A6" s="35" t="s">
        <v>11</v>
      </c>
      <c r="B6" s="29" t="str">
        <f>IF(INDEX(Courses[Course2],MATCH($E$2,Courses[POS'#],0))=0,"",INDEX(Courses[Course2],MATCH($E$2,Courses[POS'#],0)))</f>
        <v>0715</v>
      </c>
      <c r="C6" s="26" t="str">
        <f>IFERROR(IF(INDEX(College[Blue Ridge],MATCH(SearchPOS8[[#This Row],[Course '#]],College[Course'#],0))=0,"",INDEX(College[Blue Ridge],MATCH(SearchPOS8[[#This Row],[Course '#]],College[Course'#],0))),"")</f>
        <v>2 hrs. - Applied Technology Degree (Technical Elective)</v>
      </c>
      <c r="D6" s="27" t="str">
        <f>IFERROR(IF(INDEX(College[Bridge Valley],MATCH(SearchPOS8[[#This Row],[Course '#]],College[Course'#],0))=0,"",INDEX(College[Bridge Valley],MATCH(SearchPOS8[[#This Row],[Course '#]],College[Course'#],0))),"")</f>
        <v/>
      </c>
      <c r="E6" s="27" t="str">
        <f>IFERROR(IF(INDEX(College[Eastern WV],MATCH(SearchPOS8[[#This Row],[Course '#]],College[Course'#],0))=0,"",INDEX(College[Eastern WV],MATCH(SearchPOS8[[#This Row],[Course '#]],College[Course'#],0))),"")</f>
        <v/>
      </c>
      <c r="F6" s="45" t="str">
        <f>IFERROR(IF(INDEX(College[Glenville],MATCH(SearchPOS8[[#This Row],[Course '#]],College[Course'#],0))=0,"",INDEX(College[Glenville],MATCH(SearchPOS8[[#This Row],[Course '#]],College[Course'#],0))),"")</f>
        <v/>
      </c>
      <c r="G6" s="45" t="str">
        <f>IFERROR(IF(INDEX(College[Mountwest],MATCH(SearchPOS8[[#This Row],[Course '#]],College[Course'#],0))=0,"",INDEX(College[Mountwest],MATCH(SearchPOS8[[#This Row],[Course '#]],College[Course'#],0))),"")</f>
        <v/>
      </c>
      <c r="H6" s="45" t="str">
        <f>IFERROR(IF(INDEX(College[New River],MATCH(SearchPOS8[[#This Row],[Course '#]],College[Course'#],0))=0,"",INDEX(College[New River],MATCH(SearchPOS8[[#This Row],[Course '#]],College[Course'#],0))),"")</f>
        <v/>
      </c>
      <c r="I6" s="45" t="str">
        <f>IFERROR(IF(INDEX(College[Pierpont],MATCH(SearchPOS8[[#This Row],[Course '#]],College[Course'#],0))=0,"",INDEX(College[Pierpont],MATCH(SearchPOS8[[#This Row],[Course '#]],College[Course'#],0))),"")</f>
        <v xml:space="preserve"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2 hrs. (must complete courses 0711, 0715, and must have CPR card) - HLCA 1101, EMMS 1109 </v>
      </c>
      <c r="J6" s="45" t="str">
        <f>IFERROR(IF(INDEX(College[Southern WV],MATCH(SearchPOS8[[#This Row],[Course '#]],College[Course'#],0))=0,"",INDEX(College[Southern WV],MATCH(SearchPOS8[[#This Row],[Course '#]],College[Course'#],0))),"")</f>
        <v>1 hr. (must complete courses 0711 &amp; 0715) - AH 200 (must have certifications)</v>
      </c>
      <c r="K6" s="45" t="str">
        <f>IFERROR(IF(INDEX(College[WV Northern],MATCH(SearchPOS8[[#This Row],[Course '#]],College[Course'#],0))=0,"",INDEX(College[WV Northern],MATCH(SearchPOS8[[#This Row],[Course '#]],College[Course'#],0))),"")</f>
        <v/>
      </c>
      <c r="L6" s="27" t="str">
        <f>IFERROR(IF(INDEX(College[WVU Parkersburg],MATCH(SearchPOS8[[#This Row],[Course '#]],College[Course'#],0))=0,"",INDEX(College[WVU Parkersburg],MATCH(SearchPOS8[[#This Row],[Course '#]],College[Course'#],0))),"")</f>
        <v>7 hrs. (must be Therapeutic Services completer with courses 0711, 0715, 0789, and 0790) - CNA 101 or 3 hrs. (must be Health Infomatics completer with courses 0711 and three specialization courses) - BTEC 253</v>
      </c>
    </row>
    <row r="7" spans="1:30" ht="29.95" customHeight="1" x14ac:dyDescent="0.3">
      <c r="A7" s="35" t="s">
        <v>12</v>
      </c>
      <c r="B7" s="29" t="str">
        <f>IF(INDEX(Courses[Course3],MATCH($E$2,Courses[POS'#],0))=0,"",INDEX(Courses[Course3],MATCH($E$2,Courses[POS'#],0)))</f>
        <v>0746</v>
      </c>
      <c r="C7" s="26" t="str">
        <f>IFERROR(IF(INDEX(College[Blue Ridge],MATCH(SearchPOS8[[#This Row],[Course '#]],College[Course'#],0))=0,"",INDEX(College[Blue Ridge],MATCH(SearchPOS8[[#This Row],[Course '#]],College[Course'#],0))),"")</f>
        <v/>
      </c>
      <c r="D7" s="27" t="str">
        <f>IFERROR(IF(INDEX(College[Bridge Valley],MATCH(SearchPOS8[[#This Row],[Course '#]],College[Course'#],0))=0,"",INDEX(College[Bridge Valley],MATCH(SearchPOS8[[#This Row],[Course '#]],College[Course'#],0))),"")</f>
        <v/>
      </c>
      <c r="E7" s="27" t="str">
        <f>IFERROR(IF(INDEX(College[Eastern WV],MATCH(SearchPOS8[[#This Row],[Course '#]],College[Course'#],0))=0,"",INDEX(College[Eastern WV],MATCH(SearchPOS8[[#This Row],[Course '#]],College[Course'#],0))),"")</f>
        <v/>
      </c>
      <c r="F7" s="45" t="str">
        <f>IFERROR(IF(INDEX(College[Glenville],MATCH(SearchPOS8[[#This Row],[Course '#]],College[Course'#],0))=0,"",INDEX(College[Glenville],MATCH(SearchPOS8[[#This Row],[Course '#]],College[Course'#],0))),"")</f>
        <v/>
      </c>
      <c r="G7" s="45" t="str">
        <f>IFERROR(IF(INDEX(College[Mountwest],MATCH(SearchPOS8[[#This Row],[Course '#]],College[Course'#],0))=0,"",INDEX(College[Mountwest],MATCH(SearchPOS8[[#This Row],[Course '#]],College[Course'#],0))),"")</f>
        <v>1-3 hrs. - DA 246</v>
      </c>
      <c r="H7" s="45" t="str">
        <f>IFERROR(IF(INDEX(College[New River],MATCH(SearchPOS8[[#This Row],[Course '#]],College[Course'#],0))=0,"",INDEX(College[New River],MATCH(SearchPOS8[[#This Row],[Course '#]],College[Course'#],0))),"")</f>
        <v/>
      </c>
      <c r="I7" s="45" t="str">
        <f>IFERROR(IF(INDEX(College[Pierpont],MATCH(SearchPOS8[[#This Row],[Course '#]],College[Course'#],0))=0,"",INDEX(College[Pierpont],MATCH(SearchPOS8[[#This Row],[Course '#]],College[Course'#],0))),"")</f>
        <v/>
      </c>
      <c r="J7" s="45" t="str">
        <f>IFERROR(IF(INDEX(College[Southern WV],MATCH(SearchPOS8[[#This Row],[Course '#]],College[Course'#],0))=0,"",INDEX(College[Southern WV],MATCH(SearchPOS8[[#This Row],[Course '#]],College[Course'#],0))),"")</f>
        <v/>
      </c>
      <c r="K7" s="45" t="str">
        <f>IFERROR(IF(INDEX(College[WV Northern],MATCH(SearchPOS8[[#This Row],[Course '#]],College[Course'#],0))=0,"",INDEX(College[WV Northern],MATCH(SearchPOS8[[#This Row],[Course '#]],College[Course'#],0))),"")</f>
        <v/>
      </c>
      <c r="L7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8" spans="1:30" ht="29.95" customHeight="1" x14ac:dyDescent="0.3">
      <c r="A8" s="35" t="s">
        <v>13</v>
      </c>
      <c r="B8" s="29" t="str">
        <f>IF(INDEX(Courses[Course4],MATCH($E$2,Courses[POS'#],0))=0,"",INDEX(Courses[Course4],MATCH($E$2,Courses[POS'#],0)))</f>
        <v>0743</v>
      </c>
      <c r="C8" s="26" t="str">
        <f>IFERROR(IF(INDEX(College[Blue Ridge],MATCH(SearchPOS8[[#This Row],[Course '#]],College[Course'#],0))=0,"",INDEX(College[Blue Ridge],MATCH(SearchPOS8[[#This Row],[Course '#]],College[Course'#],0))),"")</f>
        <v/>
      </c>
      <c r="D8" s="27" t="str">
        <f>IFERROR(IF(INDEX(College[Bridge Valley],MATCH(SearchPOS8[[#This Row],[Course '#]],College[Course'#],0))=0,"",INDEX(College[Bridge Valley],MATCH(SearchPOS8[[#This Row],[Course '#]],College[Course'#],0))),"")</f>
        <v/>
      </c>
      <c r="E8" s="27" t="str">
        <f>IFERROR(IF(INDEX(College[Eastern WV],MATCH(SearchPOS8[[#This Row],[Course '#]],College[Course'#],0))=0,"",INDEX(College[Eastern WV],MATCH(SearchPOS8[[#This Row],[Course '#]],College[Course'#],0))),"")</f>
        <v/>
      </c>
      <c r="F8" s="45" t="str">
        <f>IFERROR(IF(INDEX(College[Glenville],MATCH(SearchPOS8[[#This Row],[Course '#]],College[Course'#],0))=0,"",INDEX(College[Glenville],MATCH(SearchPOS8[[#This Row],[Course '#]],College[Course'#],0))),"")</f>
        <v/>
      </c>
      <c r="G8" s="45" t="str">
        <f>IFERROR(IF(INDEX(College[Mountwest],MATCH(SearchPOS8[[#This Row],[Course '#]],College[Course'#],0))=0,"",INDEX(College[Mountwest],MATCH(SearchPOS8[[#This Row],[Course '#]],College[Course'#],0))),"")</f>
        <v/>
      </c>
      <c r="H8" s="45" t="str">
        <f>IFERROR(IF(INDEX(College[New River],MATCH(SearchPOS8[[#This Row],[Course '#]],College[Course'#],0))=0,"",INDEX(College[New River],MATCH(SearchPOS8[[#This Row],[Course '#]],College[Course'#],0))),"")</f>
        <v/>
      </c>
      <c r="I8" s="45" t="str">
        <f>IFERROR(IF(INDEX(College[Pierpont],MATCH(SearchPOS8[[#This Row],[Course '#]],College[Course'#],0))=0,"",INDEX(College[Pierpont],MATCH(SearchPOS8[[#This Row],[Course '#]],College[Course'#],0))),"")</f>
        <v/>
      </c>
      <c r="J8" s="45" t="str">
        <f>IFERROR(IF(INDEX(College[Southern WV],MATCH(SearchPOS8[[#This Row],[Course '#]],College[Course'#],0))=0,"",INDEX(College[Southern WV],MATCH(SearchPOS8[[#This Row],[Course '#]],College[Course'#],0))),"")</f>
        <v/>
      </c>
      <c r="K8" s="45" t="str">
        <f>IFERROR(IF(INDEX(College[WV Northern],MATCH(SearchPOS8[[#This Row],[Course '#]],College[Course'#],0))=0,"",INDEX(College[WV Northern],MATCH(SearchPOS8[[#This Row],[Course '#]],College[Course'#],0))),"")</f>
        <v/>
      </c>
      <c r="L8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9" spans="1:30" ht="29.95" customHeight="1" x14ac:dyDescent="0.3">
      <c r="A9" s="35" t="s">
        <v>14</v>
      </c>
      <c r="B9" s="29" t="str">
        <f>IF(INDEX(Courses[Course5],MATCH($E$2,Courses[POS'#],0))=0,"",INDEX(Courses[Course5],MATCH($E$2,Courses[POS'#],0)))</f>
        <v>0792</v>
      </c>
      <c r="C9" s="26" t="str">
        <f>IFERROR(IF(INDEX(College[Blue Ridge],MATCH(SearchPOS8[[#This Row],[Course '#]],College[Course'#],0))=0,"",INDEX(College[Blue Ridge],MATCH(SearchPOS8[[#This Row],[Course '#]],College[Course'#],0))),"")</f>
        <v/>
      </c>
      <c r="D9" s="27" t="str">
        <f>IFERROR(IF(INDEX(College[Bridge Valley],MATCH(SearchPOS8[[#This Row],[Course '#]],College[Course'#],0))=0,"",INDEX(College[Bridge Valley],MATCH(SearchPOS8[[#This Row],[Course '#]],College[Course'#],0))),"")</f>
        <v/>
      </c>
      <c r="E9" s="27" t="str">
        <f>IFERROR(IF(INDEX(College[Eastern WV],MATCH(SearchPOS8[[#This Row],[Course '#]],College[Course'#],0))=0,"",INDEX(College[Eastern WV],MATCH(SearchPOS8[[#This Row],[Course '#]],College[Course'#],0))),"")</f>
        <v/>
      </c>
      <c r="F9" s="45" t="str">
        <f>IFERROR(IF(INDEX(College[Glenville],MATCH(SearchPOS8[[#This Row],[Course '#]],College[Course'#],0))=0,"",INDEX(College[Glenville],MATCH(SearchPOS8[[#This Row],[Course '#]],College[Course'#],0))),"")</f>
        <v/>
      </c>
      <c r="G9" s="45" t="str">
        <f>IFERROR(IF(INDEX(College[Mountwest],MATCH(SearchPOS8[[#This Row],[Course '#]],College[Course'#],0))=0,"",INDEX(College[Mountwest],MATCH(SearchPOS8[[#This Row],[Course '#]],College[Course'#],0))),"")</f>
        <v>10 hrs. - EME 109, 109L- with passage of EMT-B</v>
      </c>
      <c r="H9" s="45" t="str">
        <f>IFERROR(IF(INDEX(College[New River],MATCH(SearchPOS8[[#This Row],[Course '#]],College[Course'#],0))=0,"",INDEX(College[New River],MATCH(SearchPOS8[[#This Row],[Course '#]],College[Course'#],0))),"")</f>
        <v/>
      </c>
      <c r="I9" s="45" t="str">
        <f>IFERROR(IF(INDEX(College[Pierpont],MATCH(SearchPOS8[[#This Row],[Course '#]],College[Course'#],0))=0,"",INDEX(College[Pierpont],MATCH(SearchPOS8[[#This Row],[Course '#]],College[Course'#],0))),"")</f>
        <v>7 hrs. (must beEmergency and Firefighting Management Services Completers and pass EMS entrance exam) - EMMS 1103 EMT - B w/ EMT B Certification</v>
      </c>
      <c r="J9" s="45" t="str">
        <f>IFERROR(IF(INDEX(College[Southern WV],MATCH(SearchPOS8[[#This Row],[Course '#]],College[Course'#],0))=0,"",INDEX(College[Southern WV],MATCH(SearchPOS8[[#This Row],[Course '#]],College[Course'#],0))),"")</f>
        <v/>
      </c>
      <c r="K9" s="45" t="str">
        <f>IFERROR(IF(INDEX(College[WV Northern],MATCH(SearchPOS8[[#This Row],[Course '#]],College[Course'#],0))=0,"",INDEX(College[WV Northern],MATCH(SearchPOS8[[#This Row],[Course '#]],College[Course'#],0))),"")</f>
        <v/>
      </c>
      <c r="L9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0" spans="1:30" ht="29.95" customHeight="1" x14ac:dyDescent="0.3">
      <c r="A10" s="35" t="s">
        <v>15</v>
      </c>
      <c r="B10" s="29" t="str">
        <f>IF(INDEX(Courses[Course6],MATCH($E$2,Courses[POS'#],0))=0,"",INDEX(Courses[Course6],MATCH($E$2,Courses[POS'#],0)))</f>
        <v>0732</v>
      </c>
      <c r="C10" s="27" t="str">
        <f>IFERROR(IF(INDEX(College[Blue Ridge],MATCH(SearchPOS8[[#This Row],[Course '#]],College[Course'#],0))=0,"",INDEX(College[Blue Ridge],MATCH(SearchPOS8[[#This Row],[Course '#]],College[Course'#],0))),"")</f>
        <v/>
      </c>
      <c r="D10" s="27" t="str">
        <f>IFERROR(IF(INDEX(College[Bridge Valley],MATCH(SearchPOS8[[#This Row],[Course '#]],College[Course'#],0))=0,"",INDEX(College[Bridge Valley],MATCH(SearchPOS8[[#This Row],[Course '#]],College[Course'#],0))),"")</f>
        <v/>
      </c>
      <c r="E10" s="27" t="str">
        <f>IFERROR(IF(INDEX(College[Eastern WV],MATCH(SearchPOS8[[#This Row],[Course '#]],College[Course'#],0))=0,"",INDEX(College[Eastern WV],MATCH(SearchPOS8[[#This Row],[Course '#]],College[Course'#],0))),"")</f>
        <v/>
      </c>
      <c r="F10" s="45" t="str">
        <f>IFERROR(IF(INDEX(College[Glenville],MATCH(SearchPOS8[[#This Row],[Course '#]],College[Course'#],0))=0,"",INDEX(College[Glenville],MATCH(SearchPOS8[[#This Row],[Course '#]],College[Course'#],0))),"")</f>
        <v/>
      </c>
      <c r="G10" s="45" t="str">
        <f>IFERROR(IF(INDEX(College[Mountwest],MATCH(SearchPOS8[[#This Row],[Course '#]],College[Course'#],0))=0,"",INDEX(College[Mountwest],MATCH(SearchPOS8[[#This Row],[Course '#]],College[Course'#],0))),"")</f>
        <v/>
      </c>
      <c r="H10" s="45" t="str">
        <f>IFERROR(IF(INDEX(College[New River],MATCH(SearchPOS8[[#This Row],[Course '#]],College[Course'#],0))=0,"",INDEX(College[New River],MATCH(SearchPOS8[[#This Row],[Course '#]],College[Course'#],0))),"")</f>
        <v/>
      </c>
      <c r="I10" s="45" t="str">
        <f>IFERROR(IF(INDEX(College[Pierpont],MATCH(SearchPOS8[[#This Row],[Course '#]],College[Course'#],0))=0,"",INDEX(College[Pierpont],MATCH(SearchPOS8[[#This Row],[Course '#]],College[Course'#],0))),"")</f>
        <v>7 hrs. (must beEmergency and Firefighting Management Services Completers and pass EMS entrance exam) - EMMS 1103 EMT - B w/ EMT B Certification</v>
      </c>
      <c r="J10" s="45" t="str">
        <f>IFERROR(IF(INDEX(College[Southern WV],MATCH(SearchPOS8[[#This Row],[Course '#]],College[Course'#],0))=0,"",INDEX(College[Southern WV],MATCH(SearchPOS8[[#This Row],[Course '#]],College[Course'#],0))),"")</f>
        <v/>
      </c>
      <c r="K10" s="45" t="str">
        <f>IFERROR(IF(INDEX(College[WV Northern],MATCH(SearchPOS8[[#This Row],[Course '#]],College[Course'#],0))=0,"",INDEX(College[WV Northern],MATCH(SearchPOS8[[#This Row],[Course '#]],College[Course'#],0))),"")</f>
        <v/>
      </c>
      <c r="L10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1" spans="1:30" ht="29.95" customHeight="1" x14ac:dyDescent="0.3">
      <c r="A11" s="35" t="s">
        <v>16</v>
      </c>
      <c r="B11" s="29" t="str">
        <f>IF(INDEX(Courses[Course7],MATCH($E$2,Courses[POS'#],0))=0,"",INDEX(Courses[Course7],MATCH($E$2,Courses[POS'#],0)))</f>
        <v>0737</v>
      </c>
      <c r="C11" s="27" t="str">
        <f>IFERROR(IF(INDEX(College[Blue Ridge],MATCH(SearchPOS8[[#This Row],[Course '#]],College[Course'#],0))=0,"",INDEX(College[Blue Ridge],MATCH(SearchPOS8[[#This Row],[Course '#]],College[Course'#],0))),"")</f>
        <v/>
      </c>
      <c r="D11" s="27" t="str">
        <f>IFERROR(IF(INDEX(College[Bridge Valley],MATCH(SearchPOS8[[#This Row],[Course '#]],College[Course'#],0))=0,"",INDEX(College[Bridge Valley],MATCH(SearchPOS8[[#This Row],[Course '#]],College[Course'#],0))),"")</f>
        <v/>
      </c>
      <c r="E11" s="27" t="str">
        <f>IFERROR(IF(INDEX(College[Eastern WV],MATCH(SearchPOS8[[#This Row],[Course '#]],College[Course'#],0))=0,"",INDEX(College[Eastern WV],MATCH(SearchPOS8[[#This Row],[Course '#]],College[Course'#],0))),"")</f>
        <v/>
      </c>
      <c r="F11" s="45" t="str">
        <f>IFERROR(IF(INDEX(College[Glenville],MATCH(SearchPOS8[[#This Row],[Course '#]],College[Course'#],0))=0,"",INDEX(College[Glenville],MATCH(SearchPOS8[[#This Row],[Course '#]],College[Course'#],0))),"")</f>
        <v/>
      </c>
      <c r="G11" s="45" t="str">
        <f>IFERROR(IF(INDEX(College[Mountwest],MATCH(SearchPOS8[[#This Row],[Course '#]],College[Course'#],0))=0,"",INDEX(College[Mountwest],MATCH(SearchPOS8[[#This Row],[Course '#]],College[Course'#],0))),"")</f>
        <v/>
      </c>
      <c r="H11" s="45" t="str">
        <f>IFERROR(IF(INDEX(College[New River],MATCH(SearchPOS8[[#This Row],[Course '#]],College[Course'#],0))=0,"",INDEX(College[New River],MATCH(SearchPOS8[[#This Row],[Course '#]],College[Course'#],0))),"")</f>
        <v/>
      </c>
      <c r="I11" s="45" t="str">
        <f>IFERROR(IF(INDEX(College[Pierpont],MATCH(SearchPOS8[[#This Row],[Course '#]],College[Course'#],0))=0,"",INDEX(College[Pierpont],MATCH(SearchPOS8[[#This Row],[Course '#]],College[Course'#],0))),"")</f>
        <v>8 hrs. (must complete courses 0711, 0715, 0733, 0737, 0721, and have a CPR card) - EMMS 1109, HLCA 1100, HLCA 1101, HLCA 1200</v>
      </c>
      <c r="J11" s="45" t="str">
        <f>IFERROR(IF(INDEX(College[Southern WV],MATCH(SearchPOS8[[#This Row],[Course '#]],College[Course'#],0))=0,"",INDEX(College[Southern WV],MATCH(SearchPOS8[[#This Row],[Course '#]],College[Course'#],0))),"")</f>
        <v/>
      </c>
      <c r="K11" s="45" t="str">
        <f>IFERROR(IF(INDEX(College[WV Northern],MATCH(SearchPOS8[[#This Row],[Course '#]],College[Course'#],0))=0,"",INDEX(College[WV Northern],MATCH(SearchPOS8[[#This Row],[Course '#]],College[Course'#],0))),"")</f>
        <v/>
      </c>
      <c r="L11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2" spans="1:30" ht="29.95" customHeight="1" x14ac:dyDescent="0.3">
      <c r="A12" s="35" t="s">
        <v>17</v>
      </c>
      <c r="B12" s="29" t="str">
        <f>IF(INDEX(Courses[Course8],MATCH($E$2,Courses[POS'#],0))=0,"",INDEX(Courses[Course8],MATCH($E$2,Courses[POS'#],0)))</f>
        <v>0733</v>
      </c>
      <c r="C12" s="27" t="str">
        <f>IFERROR(IF(INDEX(College[Blue Ridge],MATCH(SearchPOS8[[#This Row],[Course '#]],College[Course'#],0))=0,"",INDEX(College[Blue Ridge],MATCH(SearchPOS8[[#This Row],[Course '#]],College[Course'#],0))),"")</f>
        <v/>
      </c>
      <c r="D12" s="27" t="str">
        <f>IFERROR(IF(INDEX(College[Bridge Valley],MATCH(SearchPOS8[[#This Row],[Course '#]],College[Course'#],0))=0,"",INDEX(College[Bridge Valley],MATCH(SearchPOS8[[#This Row],[Course '#]],College[Course'#],0))),"")</f>
        <v/>
      </c>
      <c r="E12" s="27" t="str">
        <f>IFERROR(IF(INDEX(College[Eastern WV],MATCH(SearchPOS8[[#This Row],[Course '#]],College[Course'#],0))=0,"",INDEX(College[Eastern WV],MATCH(SearchPOS8[[#This Row],[Course '#]],College[Course'#],0))),"")</f>
        <v/>
      </c>
      <c r="F12" s="45" t="str">
        <f>IFERROR(IF(INDEX(College[Glenville],MATCH(SearchPOS8[[#This Row],[Course '#]],College[Course'#],0))=0,"",INDEX(College[Glenville],MATCH(SearchPOS8[[#This Row],[Course '#]],College[Course'#],0))),"")</f>
        <v/>
      </c>
      <c r="G12" s="45" t="str">
        <f>IFERROR(IF(INDEX(College[Mountwest],MATCH(SearchPOS8[[#This Row],[Course '#]],College[Course'#],0))=0,"",INDEX(College[Mountwest],MATCH(SearchPOS8[[#This Row],[Course '#]],College[Course'#],0))),"")</f>
        <v/>
      </c>
      <c r="H12" s="45" t="str">
        <f>IFERROR(IF(INDEX(College[New River],MATCH(SearchPOS8[[#This Row],[Course '#]],College[Course'#],0))=0,"",INDEX(College[New River],MATCH(SearchPOS8[[#This Row],[Course '#]],College[Course'#],0))),"")</f>
        <v/>
      </c>
      <c r="I12" s="45" t="str">
        <f>IFERROR(IF(INDEX(College[Pierpont],MATCH(SearchPOS8[[#This Row],[Course '#]],College[Course'#],0))=0,"",INDEX(College[Pierpont],MATCH(SearchPOS8[[#This Row],[Course '#]],College[Course'#],0))),"")</f>
        <v>8 hrs. (must complete courses 0711, 0715, 0733, 0737, 0721, and have a CPR card) - EMMS 1109, HLCA 1100, HLCA 1101, HLCA 1200</v>
      </c>
      <c r="J12" s="45" t="str">
        <f>IFERROR(IF(INDEX(College[Southern WV],MATCH(SearchPOS8[[#This Row],[Course '#]],College[Course'#],0))=0,"",INDEX(College[Southern WV],MATCH(SearchPOS8[[#This Row],[Course '#]],College[Course'#],0))),"")</f>
        <v/>
      </c>
      <c r="K12" s="45" t="str">
        <f>IFERROR(IF(INDEX(College[WV Northern],MATCH(SearchPOS8[[#This Row],[Course '#]],College[Course'#],0))=0,"",INDEX(College[WV Northern],MATCH(SearchPOS8[[#This Row],[Course '#]],College[Course'#],0))),"")</f>
        <v/>
      </c>
      <c r="L12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3" spans="1:30" ht="29.95" customHeight="1" x14ac:dyDescent="0.3">
      <c r="A13" s="35" t="s">
        <v>18</v>
      </c>
      <c r="B13" s="29" t="str">
        <f>IF(INDEX(Courses[Course9],MATCH($E$2,Courses[POS'#],0))=0,"",INDEX(Courses[Course9],MATCH($E$2,Courses[POS'#],0)))</f>
        <v>0771</v>
      </c>
      <c r="C13" s="27" t="str">
        <f>IFERROR(IF(INDEX(College[Blue Ridge],MATCH(SearchPOS8[[#This Row],[Course '#]],College[Course'#],0))=0,"",INDEX(College[Blue Ridge],MATCH(SearchPOS8[[#This Row],[Course '#]],College[Course'#],0))),"")</f>
        <v/>
      </c>
      <c r="D13" s="27" t="str">
        <f>IFERROR(IF(INDEX(College[Bridge Valley],MATCH(SearchPOS8[[#This Row],[Course '#]],College[Course'#],0))=0,"",INDEX(College[Bridge Valley],MATCH(SearchPOS8[[#This Row],[Course '#]],College[Course'#],0))),"")</f>
        <v/>
      </c>
      <c r="E13" s="27" t="str">
        <f>IFERROR(IF(INDEX(College[Eastern WV],MATCH(SearchPOS8[[#This Row],[Course '#]],College[Course'#],0))=0,"",INDEX(College[Eastern WV],MATCH(SearchPOS8[[#This Row],[Course '#]],College[Course'#],0))),"")</f>
        <v/>
      </c>
      <c r="F13" s="45" t="str">
        <f>IFERROR(IF(INDEX(College[Glenville],MATCH(SearchPOS8[[#This Row],[Course '#]],College[Course'#],0))=0,"",INDEX(College[Glenville],MATCH(SearchPOS8[[#This Row],[Course '#]],College[Course'#],0))),"")</f>
        <v/>
      </c>
      <c r="G13" s="45" t="str">
        <f>IFERROR(IF(INDEX(College[Mountwest],MATCH(SearchPOS8[[#This Row],[Course '#]],College[Course'#],0))=0,"",INDEX(College[Mountwest],MATCH(SearchPOS8[[#This Row],[Course '#]],College[Course'#],0))),"")</f>
        <v/>
      </c>
      <c r="H13" s="45" t="str">
        <f>IFERROR(IF(INDEX(College[New River],MATCH(SearchPOS8[[#This Row],[Course '#]],College[Course'#],0))=0,"",INDEX(College[New River],MATCH(SearchPOS8[[#This Row],[Course '#]],College[Course'#],0))),"")</f>
        <v/>
      </c>
      <c r="I13" s="45" t="str">
        <f>IFERROR(IF(INDEX(College[Pierpont],MATCH(SearchPOS8[[#This Row],[Course '#]],College[Course'#],0))=0,"",INDEX(College[Pierpont],MATCH(SearchPOS8[[#This Row],[Course '#]],College[Course'#],0))),"")</f>
        <v/>
      </c>
      <c r="J13" s="45" t="str">
        <f>IFERROR(IF(INDEX(College[Southern WV],MATCH(SearchPOS8[[#This Row],[Course '#]],College[Course'#],0))=0,"",INDEX(College[Southern WV],MATCH(SearchPOS8[[#This Row],[Course '#]],College[Course'#],0))),"")</f>
        <v/>
      </c>
      <c r="K13" s="45" t="str">
        <f>IFERROR(IF(INDEX(College[WV Northern],MATCH(SearchPOS8[[#This Row],[Course '#]],College[Course'#],0))=0,"",INDEX(College[WV Northern],MATCH(SearchPOS8[[#This Row],[Course '#]],College[Course'#],0))),"")</f>
        <v/>
      </c>
      <c r="L13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4" spans="1:30" ht="29.95" customHeight="1" x14ac:dyDescent="0.3">
      <c r="A14" s="35" t="s">
        <v>19</v>
      </c>
      <c r="B14" s="29" t="str">
        <f>IF(INDEX(Courses[Course10],MATCH($E$2,Courses[POS'#],0))=0,"",INDEX(Courses[Course10],MATCH($E$2,Courses[POS'#],0)))</f>
        <v>0615</v>
      </c>
      <c r="C14" s="27" t="str">
        <f>IFERROR(IF(INDEX(College[Blue Ridge],MATCH(SearchPOS8[[#This Row],[Course '#]],College[Course'#],0))=0,"",INDEX(College[Blue Ridge],MATCH(SearchPOS8[[#This Row],[Course '#]],College[Course'#],0))),"")</f>
        <v/>
      </c>
      <c r="D14" s="27" t="str">
        <f>IFERROR(IF(INDEX(College[Bridge Valley],MATCH(SearchPOS8[[#This Row],[Course '#]],College[Course'#],0))=0,"",INDEX(College[Bridge Valley],MATCH(SearchPOS8[[#This Row],[Course '#]],College[Course'#],0))),"")</f>
        <v/>
      </c>
      <c r="E14" s="27" t="str">
        <f>IFERROR(IF(INDEX(College[Eastern WV],MATCH(SearchPOS8[[#This Row],[Course '#]],College[Course'#],0))=0,"",INDEX(College[Eastern WV],MATCH(SearchPOS8[[#This Row],[Course '#]],College[Course'#],0))),"")</f>
        <v/>
      </c>
      <c r="F14" s="45" t="str">
        <f>IFERROR(IF(INDEX(College[Glenville],MATCH(SearchPOS8[[#This Row],[Course '#]],College[Course'#],0))=0,"",INDEX(College[Glenville],MATCH(SearchPOS8[[#This Row],[Course '#]],College[Course'#],0))),"")</f>
        <v/>
      </c>
      <c r="G14" s="45" t="str">
        <f>IFERROR(IF(INDEX(College[Mountwest],MATCH(SearchPOS8[[#This Row],[Course '#]],College[Course'#],0))=0,"",INDEX(College[Mountwest],MATCH(SearchPOS8[[#This Row],[Course '#]],College[Course'#],0))),"")</f>
        <v/>
      </c>
      <c r="H14" s="45" t="str">
        <f>IFERROR(IF(INDEX(College[New River],MATCH(SearchPOS8[[#This Row],[Course '#]],College[Course'#],0))=0,"",INDEX(College[New River],MATCH(SearchPOS8[[#This Row],[Course '#]],College[Course'#],0))),"")</f>
        <v/>
      </c>
      <c r="I14" s="45" t="str">
        <f>IFERROR(IF(INDEX(College[Pierpont],MATCH(SearchPOS8[[#This Row],[Course '#]],College[Course'#],0))=0,"",INDEX(College[Pierpont],MATCH(SearchPOS8[[#This Row],[Course '#]],College[Course'#],0))),"")</f>
        <v/>
      </c>
      <c r="J14" s="45" t="str">
        <f>IFERROR(IF(INDEX(College[Southern WV],MATCH(SearchPOS8[[#This Row],[Course '#]],College[Course'#],0))=0,"",INDEX(College[Southern WV],MATCH(SearchPOS8[[#This Row],[Course '#]],College[Course'#],0))),"")</f>
        <v/>
      </c>
      <c r="K14" s="45" t="str">
        <f>IFERROR(IF(INDEX(College[WV Northern],MATCH(SearchPOS8[[#This Row],[Course '#]],College[Course'#],0))=0,"",INDEX(College[WV Northern],MATCH(SearchPOS8[[#This Row],[Course '#]],College[Course'#],0))),"")</f>
        <v/>
      </c>
      <c r="L14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5" spans="1:30" ht="29.95" customHeight="1" x14ac:dyDescent="0.3">
      <c r="A15" s="35" t="s">
        <v>20</v>
      </c>
      <c r="B15" s="29" t="str">
        <f>IF(INDEX(Courses[Course11],MATCH($E$2,Courses[POS'#],0))=0,"",INDEX(Courses[Course11],MATCH($E$2,Courses[POS'#],0)))</f>
        <v>0772</v>
      </c>
      <c r="C15" s="27" t="str">
        <f>IFERROR(IF(INDEX(College[Blue Ridge],MATCH(SearchPOS8[[#This Row],[Course '#]],College[Course'#],0))=0,"",INDEX(College[Blue Ridge],MATCH(SearchPOS8[[#This Row],[Course '#]],College[Course'#],0))),"")</f>
        <v/>
      </c>
      <c r="D15" s="27" t="str">
        <f>IFERROR(IF(INDEX(College[Bridge Valley],MATCH(SearchPOS8[[#This Row],[Course '#]],College[Course'#],0))=0,"",INDEX(College[Bridge Valley],MATCH(SearchPOS8[[#This Row],[Course '#]],College[Course'#],0))),"")</f>
        <v/>
      </c>
      <c r="E15" s="27" t="str">
        <f>IFERROR(IF(INDEX(College[Eastern WV],MATCH(SearchPOS8[[#This Row],[Course '#]],College[Course'#],0))=0,"",INDEX(College[Eastern WV],MATCH(SearchPOS8[[#This Row],[Course '#]],College[Course'#],0))),"")</f>
        <v/>
      </c>
      <c r="F15" s="45" t="str">
        <f>IFERROR(IF(INDEX(College[Glenville],MATCH(SearchPOS8[[#This Row],[Course '#]],College[Course'#],0))=0,"",INDEX(College[Glenville],MATCH(SearchPOS8[[#This Row],[Course '#]],College[Course'#],0))),"")</f>
        <v/>
      </c>
      <c r="G15" s="45" t="str">
        <f>IFERROR(IF(INDEX(College[Mountwest],MATCH(SearchPOS8[[#This Row],[Course '#]],College[Course'#],0))=0,"",INDEX(College[Mountwest],MATCH(SearchPOS8[[#This Row],[Course '#]],College[Course'#],0))),"")</f>
        <v/>
      </c>
      <c r="H15" s="45" t="str">
        <f>IFERROR(IF(INDEX(College[New River],MATCH(SearchPOS8[[#This Row],[Course '#]],College[Course'#],0))=0,"",INDEX(College[New River],MATCH(SearchPOS8[[#This Row],[Course '#]],College[Course'#],0))),"")</f>
        <v/>
      </c>
      <c r="I15" s="45" t="str">
        <f>IFERROR(IF(INDEX(College[Pierpont],MATCH(SearchPOS8[[#This Row],[Course '#]],College[Course'#],0))=0,"",INDEX(College[Pierpont],MATCH(SearchPOS8[[#This Row],[Course '#]],College[Course'#],0))),"")</f>
        <v/>
      </c>
      <c r="J15" s="45" t="str">
        <f>IFERROR(IF(INDEX(College[Southern WV],MATCH(SearchPOS8[[#This Row],[Course '#]],College[Course'#],0))=0,"",INDEX(College[Southern WV],MATCH(SearchPOS8[[#This Row],[Course '#]],College[Course'#],0))),"")</f>
        <v/>
      </c>
      <c r="K15" s="45" t="str">
        <f>IFERROR(IF(INDEX(College[WV Northern],MATCH(SearchPOS8[[#This Row],[Course '#]],College[Course'#],0))=0,"",INDEX(College[WV Northern],MATCH(SearchPOS8[[#This Row],[Course '#]],College[Course'#],0))),"")</f>
        <v/>
      </c>
      <c r="L15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6" spans="1:30" ht="29.95" customHeight="1" x14ac:dyDescent="0.3">
      <c r="A16" s="35" t="s">
        <v>21</v>
      </c>
      <c r="B16" s="29" t="str">
        <f>IF(INDEX(Courses[Course12],MATCH($E$2,Courses[POS'#],0))=0,"",INDEX(Courses[Course12],MATCH($E$2,Courses[POS'#],0)))</f>
        <v>0748</v>
      </c>
      <c r="C16" s="27" t="str">
        <f>IFERROR(IF(INDEX(College[Blue Ridge],MATCH(SearchPOS8[[#This Row],[Course '#]],College[Course'#],0))=0,"",INDEX(College[Blue Ridge],MATCH(SearchPOS8[[#This Row],[Course '#]],College[Course'#],0))),"")</f>
        <v/>
      </c>
      <c r="D16" s="27" t="str">
        <f>IFERROR(IF(INDEX(College[Bridge Valley],MATCH(SearchPOS8[[#This Row],[Course '#]],College[Course'#],0))=0,"",INDEX(College[Bridge Valley],MATCH(SearchPOS8[[#This Row],[Course '#]],College[Course'#],0))),"")</f>
        <v/>
      </c>
      <c r="E16" s="27" t="str">
        <f>IFERROR(IF(INDEX(College[Eastern WV],MATCH(SearchPOS8[[#This Row],[Course '#]],College[Course'#],0))=0,"",INDEX(College[Eastern WV],MATCH(SearchPOS8[[#This Row],[Course '#]],College[Course'#],0))),"")</f>
        <v/>
      </c>
      <c r="F16" s="45" t="str">
        <f>IFERROR(IF(INDEX(College[Glenville],MATCH(SearchPOS8[[#This Row],[Course '#]],College[Course'#],0))=0,"",INDEX(College[Glenville],MATCH(SearchPOS8[[#This Row],[Course '#]],College[Course'#],0))),"")</f>
        <v/>
      </c>
      <c r="G16" s="45" t="str">
        <f>IFERROR(IF(INDEX(College[Mountwest],MATCH(SearchPOS8[[#This Row],[Course '#]],College[Course'#],0))=0,"",INDEX(College[Mountwest],MATCH(SearchPOS8[[#This Row],[Course '#]],College[Course'#],0))),"")</f>
        <v>2 hrs. - DA 248 or DA 251</v>
      </c>
      <c r="H16" s="45" t="str">
        <f>IFERROR(IF(INDEX(College[New River],MATCH(SearchPOS8[[#This Row],[Course '#]],College[Course'#],0))=0,"",INDEX(College[New River],MATCH(SearchPOS8[[#This Row],[Course '#]],College[Course'#],0))),"")</f>
        <v/>
      </c>
      <c r="I16" s="45" t="str">
        <f>IFERROR(IF(INDEX(College[Pierpont],MATCH(SearchPOS8[[#This Row],[Course '#]],College[Course'#],0))=0,"",INDEX(College[Pierpont],MATCH(SearchPOS8[[#This Row],[Course '#]],College[Course'#],0))),"")</f>
        <v/>
      </c>
      <c r="J16" s="45" t="str">
        <f>IFERROR(IF(INDEX(College[Southern WV],MATCH(SearchPOS8[[#This Row],[Course '#]],College[Course'#],0))=0,"",INDEX(College[Southern WV],MATCH(SearchPOS8[[#This Row],[Course '#]],College[Course'#],0))),"")</f>
        <v/>
      </c>
      <c r="K16" s="45" t="str">
        <f>IFERROR(IF(INDEX(College[WV Northern],MATCH(SearchPOS8[[#This Row],[Course '#]],College[Course'#],0))=0,"",INDEX(College[WV Northern],MATCH(SearchPOS8[[#This Row],[Course '#]],College[Course'#],0))),"")</f>
        <v/>
      </c>
      <c r="L16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7" spans="1:12" ht="29.95" customHeight="1" x14ac:dyDescent="0.3">
      <c r="A17" s="35" t="s">
        <v>22</v>
      </c>
      <c r="B17" s="29" t="str">
        <f>IF(INDEX(Courses[Course13],MATCH($E$2,Courses[POS'#],0))=0,"",INDEX(Courses[Course13],MATCH($E$2,Courses[POS'#],0)))</f>
        <v>0745</v>
      </c>
      <c r="C17" s="27" t="str">
        <f>IFERROR(IF(INDEX(College[Blue Ridge],MATCH(SearchPOS8[[#This Row],[Course '#]],College[Course'#],0))=0,"",INDEX(College[Blue Ridge],MATCH(SearchPOS8[[#This Row],[Course '#]],College[Course'#],0))),"")</f>
        <v/>
      </c>
      <c r="D17" s="27" t="str">
        <f>IFERROR(IF(INDEX(College[Bridge Valley],MATCH(SearchPOS8[[#This Row],[Course '#]],College[Course'#],0))=0,"",INDEX(College[Bridge Valley],MATCH(SearchPOS8[[#This Row],[Course '#]],College[Course'#],0))),"")</f>
        <v/>
      </c>
      <c r="E17" s="27" t="str">
        <f>IFERROR(IF(INDEX(College[Eastern WV],MATCH(SearchPOS8[[#This Row],[Course '#]],College[Course'#],0))=0,"",INDEX(College[Eastern WV],MATCH(SearchPOS8[[#This Row],[Course '#]],College[Course'#],0))),"")</f>
        <v/>
      </c>
      <c r="F17" s="45" t="str">
        <f>IFERROR(IF(INDEX(College[Glenville],MATCH(SearchPOS8[[#This Row],[Course '#]],College[Course'#],0))=0,"",INDEX(College[Glenville],MATCH(SearchPOS8[[#This Row],[Course '#]],College[Course'#],0))),"")</f>
        <v/>
      </c>
      <c r="G17" s="45" t="str">
        <f>IFERROR(IF(INDEX(College[Mountwest],MATCH(SearchPOS8[[#This Row],[Course '#]],College[Course'#],0))=0,"",INDEX(College[Mountwest],MATCH(SearchPOS8[[#This Row],[Course '#]],College[Course'#],0))),"")</f>
        <v/>
      </c>
      <c r="H17" s="45" t="str">
        <f>IFERROR(IF(INDEX(College[New River],MATCH(SearchPOS8[[#This Row],[Course '#]],College[Course'#],0))=0,"",INDEX(College[New River],MATCH(SearchPOS8[[#This Row],[Course '#]],College[Course'#],0))),"")</f>
        <v/>
      </c>
      <c r="I17" s="45" t="str">
        <f>IFERROR(IF(INDEX(College[Pierpont],MATCH(SearchPOS8[[#This Row],[Course '#]],College[Course'#],0))=0,"",INDEX(College[Pierpont],MATCH(SearchPOS8[[#This Row],[Course '#]],College[Course'#],0))),"")</f>
        <v/>
      </c>
      <c r="J17" s="45" t="str">
        <f>IFERROR(IF(INDEX(College[Southern WV],MATCH(SearchPOS8[[#This Row],[Course '#]],College[Course'#],0))=0,"",INDEX(College[Southern WV],MATCH(SearchPOS8[[#This Row],[Course '#]],College[Course'#],0))),"")</f>
        <v/>
      </c>
      <c r="K17" s="45" t="str">
        <f>IFERROR(IF(INDEX(College[WV Northern],MATCH(SearchPOS8[[#This Row],[Course '#]],College[Course'#],0))=0,"",INDEX(College[WV Northern],MATCH(SearchPOS8[[#This Row],[Course '#]],College[Course'#],0))),"")</f>
        <v/>
      </c>
      <c r="L17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8" spans="1:12" ht="29.95" customHeight="1" x14ac:dyDescent="0.3">
      <c r="A18" s="35" t="s">
        <v>23</v>
      </c>
      <c r="B18" s="29" t="str">
        <f>IF(INDEX(Courses[Course14],MATCH($E$2,Courses[POS'#],0))=0,"",INDEX(Courses[Course14],MATCH($E$2,Courses[POS'#],0)))</f>
        <v>0742</v>
      </c>
      <c r="C18" s="27" t="str">
        <f>IFERROR(IF(INDEX(College[Blue Ridge],MATCH(SearchPOS8[[#This Row],[Course '#]],College[Course'#],0))=0,"",INDEX(College[Blue Ridge],MATCH(SearchPOS8[[#This Row],[Course '#]],College[Course'#],0))),"")</f>
        <v/>
      </c>
      <c r="D18" s="27" t="str">
        <f>IFERROR(IF(INDEX(College[Bridge Valley],MATCH(SearchPOS8[[#This Row],[Course '#]],College[Course'#],0))=0,"",INDEX(College[Bridge Valley],MATCH(SearchPOS8[[#This Row],[Course '#]],College[Course'#],0))),"")</f>
        <v/>
      </c>
      <c r="E18" s="27" t="str">
        <f>IFERROR(IF(INDEX(College[Eastern WV],MATCH(SearchPOS8[[#This Row],[Course '#]],College[Course'#],0))=0,"",INDEX(College[Eastern WV],MATCH(SearchPOS8[[#This Row],[Course '#]],College[Course'#],0))),"")</f>
        <v/>
      </c>
      <c r="F18" s="45" t="str">
        <f>IFERROR(IF(INDEX(College[Glenville],MATCH(SearchPOS8[[#This Row],[Course '#]],College[Course'#],0))=0,"",INDEX(College[Glenville],MATCH(SearchPOS8[[#This Row],[Course '#]],College[Course'#],0))),"")</f>
        <v/>
      </c>
      <c r="G18" s="45" t="str">
        <f>IFERROR(IF(INDEX(College[Mountwest],MATCH(SearchPOS8[[#This Row],[Course '#]],College[Course'#],0))=0,"",INDEX(College[Mountwest],MATCH(SearchPOS8[[#This Row],[Course '#]],College[Course'#],0))),"")</f>
        <v>4 hrs. - DA 242</v>
      </c>
      <c r="H18" s="45" t="str">
        <f>IFERROR(IF(INDEX(College[New River],MATCH(SearchPOS8[[#This Row],[Course '#]],College[Course'#],0))=0,"",INDEX(College[New River],MATCH(SearchPOS8[[#This Row],[Course '#]],College[Course'#],0))),"")</f>
        <v/>
      </c>
      <c r="I18" s="45" t="str">
        <f>IFERROR(IF(INDEX(College[Pierpont],MATCH(SearchPOS8[[#This Row],[Course '#]],College[Course'#],0))=0,"",INDEX(College[Pierpont],MATCH(SearchPOS8[[#This Row],[Course '#]],College[Course'#],0))),"")</f>
        <v/>
      </c>
      <c r="J18" s="45" t="str">
        <f>IFERROR(IF(INDEX(College[Southern WV],MATCH(SearchPOS8[[#This Row],[Course '#]],College[Course'#],0))=0,"",INDEX(College[Southern WV],MATCH(SearchPOS8[[#This Row],[Course '#]],College[Course'#],0))),"")</f>
        <v/>
      </c>
      <c r="K18" s="45" t="str">
        <f>IFERROR(IF(INDEX(College[WV Northern],MATCH(SearchPOS8[[#This Row],[Course '#]],College[Course'#],0))=0,"",INDEX(College[WV Northern],MATCH(SearchPOS8[[#This Row],[Course '#]],College[Course'#],0))),"")</f>
        <v/>
      </c>
      <c r="L18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19" spans="1:12" ht="29.95" customHeight="1" x14ac:dyDescent="0.3">
      <c r="A19" s="35" t="s">
        <v>24</v>
      </c>
      <c r="B19" s="29" t="str">
        <f>IF(INDEX(Courses[Course15],MATCH($E$2,Courses[POS'#],0))=0,"",INDEX(Courses[Course15],MATCH($E$2,Courses[POS'#],0)))</f>
        <v>0747</v>
      </c>
      <c r="C19" s="27" t="str">
        <f>IFERROR(IF(INDEX(College[Blue Ridge],MATCH(SearchPOS8[[#This Row],[Course '#]],College[Course'#],0))=0,"",INDEX(College[Blue Ridge],MATCH(SearchPOS8[[#This Row],[Course '#]],College[Course'#],0))),"")</f>
        <v/>
      </c>
      <c r="D19" s="27" t="str">
        <f>IFERROR(IF(INDEX(College[Bridge Valley],MATCH(SearchPOS8[[#This Row],[Course '#]],College[Course'#],0))=0,"",INDEX(College[Bridge Valley],MATCH(SearchPOS8[[#This Row],[Course '#]],College[Course'#],0))),"")</f>
        <v/>
      </c>
      <c r="E19" s="27" t="str">
        <f>IFERROR(IF(INDEX(College[Eastern WV],MATCH(SearchPOS8[[#This Row],[Course '#]],College[Course'#],0))=0,"",INDEX(College[Eastern WV],MATCH(SearchPOS8[[#This Row],[Course '#]],College[Course'#],0))),"")</f>
        <v/>
      </c>
      <c r="F19" s="27" t="str">
        <f>IFERROR(IF(INDEX(College[Glenville],MATCH(SearchPOS8[[#This Row],[Course '#]],College[Course'#],0))=0,"",INDEX(College[Glenville],MATCH(SearchPOS8[[#This Row],[Course '#]],College[Course'#],0))),"")</f>
        <v/>
      </c>
      <c r="G19" s="27" t="str">
        <f>IFERROR(IF(INDEX(College[Mountwest],MATCH(SearchPOS8[[#This Row],[Course '#]],College[Course'#],0))=0,"",INDEX(College[Mountwest],MATCH(SearchPOS8[[#This Row],[Course '#]],College[Course'#],0))),"")</f>
        <v>2 hrs. - DA 247 or DA 250</v>
      </c>
      <c r="H19" s="27" t="str">
        <f>IFERROR(IF(INDEX(College[New River],MATCH(SearchPOS8[[#This Row],[Course '#]],College[Course'#],0))=0,"",INDEX(College[New River],MATCH(SearchPOS8[[#This Row],[Course '#]],College[Course'#],0))),"")</f>
        <v/>
      </c>
      <c r="I19" s="27" t="str">
        <f>IFERROR(IF(INDEX(College[Pierpont],MATCH(SearchPOS8[[#This Row],[Course '#]],College[Course'#],0))=0,"",INDEX(College[Pierpont],MATCH(SearchPOS8[[#This Row],[Course '#]],College[Course'#],0))),"")</f>
        <v/>
      </c>
      <c r="J19" s="27" t="str">
        <f>IFERROR(IF(INDEX(College[Southern WV],MATCH(SearchPOS8[[#This Row],[Course '#]],College[Course'#],0))=0,"",INDEX(College[Southern WV],MATCH(SearchPOS8[[#This Row],[Course '#]],College[Course'#],0))),"")</f>
        <v/>
      </c>
      <c r="K19" s="27" t="str">
        <f>IFERROR(IF(INDEX(College[WV Northern],MATCH(SearchPOS8[[#This Row],[Course '#]],College[Course'#],0))=0,"",INDEX(College[WV Northern],MATCH(SearchPOS8[[#This Row],[Course '#]],College[Course'#],0))),"")</f>
        <v/>
      </c>
      <c r="L19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0" spans="1:12" ht="29.95" customHeight="1" x14ac:dyDescent="0.3">
      <c r="A20" s="35" t="s">
        <v>25</v>
      </c>
      <c r="B20" s="29" t="str">
        <f>IF(INDEX(Courses[Course16],MATCH($E$2,Courses[POS'#],0))=0,"",INDEX(Courses[Course16],MATCH($E$2,Courses[POS'#],0)))</f>
        <v>1060</v>
      </c>
      <c r="C20" s="27" t="str">
        <f>IFERROR(IF(INDEX(College[Blue Ridge],MATCH(SearchPOS8[[#This Row],[Course '#]],College[Course'#],0))=0,"",INDEX(College[Blue Ridge],MATCH(SearchPOS8[[#This Row],[Course '#]],College[Course'#],0))),"")</f>
        <v/>
      </c>
      <c r="D20" s="27" t="str">
        <f>IFERROR(IF(INDEX(College[Bridge Valley],MATCH(SearchPOS8[[#This Row],[Course '#]],College[Course'#],0))=0,"",INDEX(College[Bridge Valley],MATCH(SearchPOS8[[#This Row],[Course '#]],College[Course'#],0))),"")</f>
        <v/>
      </c>
      <c r="E20" s="27" t="str">
        <f>IFERROR(IF(INDEX(College[Eastern WV],MATCH(SearchPOS8[[#This Row],[Course '#]],College[Course'#],0))=0,"",INDEX(College[Eastern WV],MATCH(SearchPOS8[[#This Row],[Course '#]],College[Course'#],0))),"")</f>
        <v/>
      </c>
      <c r="F20" s="27" t="str">
        <f>IFERROR(IF(INDEX(College[Glenville],MATCH(SearchPOS8[[#This Row],[Course '#]],College[Course'#],0))=0,"",INDEX(College[Glenville],MATCH(SearchPOS8[[#This Row],[Course '#]],College[Course'#],0))),"")</f>
        <v/>
      </c>
      <c r="G20" s="27" t="str">
        <f>IFERROR(IF(INDEX(College[Mountwest],MATCH(SearchPOS8[[#This Row],[Course '#]],College[Course'#],0))=0,"",INDEX(College[Mountwest],MATCH(SearchPOS8[[#This Row],[Course '#]],College[Course'#],0))),"")</f>
        <v/>
      </c>
      <c r="H20" s="27" t="str">
        <f>IFERROR(IF(INDEX(College[New River],MATCH(SearchPOS8[[#This Row],[Course '#]],College[Course'#],0))=0,"",INDEX(College[New River],MATCH(SearchPOS8[[#This Row],[Course '#]],College[Course'#],0))),"")</f>
        <v/>
      </c>
      <c r="I20" s="27" t="str">
        <f>IFERROR(IF(INDEX(College[Pierpont],MATCH(SearchPOS8[[#This Row],[Course '#]],College[Course'#],0))=0,"",INDEX(College[Pierpont],MATCH(SearchPOS8[[#This Row],[Course '#]],College[Course'#],0))),"")</f>
        <v/>
      </c>
      <c r="J20" s="27" t="str">
        <f>IFERROR(IF(INDEX(College[Southern WV],MATCH(SearchPOS8[[#This Row],[Course '#]],College[Course'#],0))=0,"",INDEX(College[Southern WV],MATCH(SearchPOS8[[#This Row],[Course '#]],College[Course'#],0))),"")</f>
        <v/>
      </c>
      <c r="K20" s="27" t="str">
        <f>IFERROR(IF(INDEX(College[WV Northern],MATCH(SearchPOS8[[#This Row],[Course '#]],College[Course'#],0))=0,"",INDEX(College[WV Northern],MATCH(SearchPOS8[[#This Row],[Course '#]],College[Course'#],0))),"")</f>
        <v/>
      </c>
      <c r="L20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1" spans="1:12" ht="29.95" customHeight="1" x14ac:dyDescent="0.3">
      <c r="A21" s="35" t="s">
        <v>26</v>
      </c>
      <c r="B21" s="29" t="str">
        <f>IF(INDEX(Courses[Course17],MATCH($E$2,Courses[POS'#],0))=0,"",INDEX(Courses[Course17],MATCH($E$2,Courses[POS'#],0)))</f>
        <v>0749</v>
      </c>
      <c r="C21" s="27" t="str">
        <f>IFERROR(IF(INDEX(College[Blue Ridge],MATCH(SearchPOS8[[#This Row],[Course '#]],College[Course'#],0))=0,"",INDEX(College[Blue Ridge],MATCH(SearchPOS8[[#This Row],[Course '#]],College[Course'#],0))),"")</f>
        <v/>
      </c>
      <c r="D21" s="27" t="str">
        <f>IFERROR(IF(INDEX(College[Bridge Valley],MATCH(SearchPOS8[[#This Row],[Course '#]],College[Course'#],0))=0,"",INDEX(College[Bridge Valley],MATCH(SearchPOS8[[#This Row],[Course '#]],College[Course'#],0))),"")</f>
        <v/>
      </c>
      <c r="E21" s="27" t="str">
        <f>IFERROR(IF(INDEX(College[Eastern WV],MATCH(SearchPOS8[[#This Row],[Course '#]],College[Course'#],0))=0,"",INDEX(College[Eastern WV],MATCH(SearchPOS8[[#This Row],[Course '#]],College[Course'#],0))),"")</f>
        <v/>
      </c>
      <c r="F21" s="27" t="str">
        <f>IFERROR(IF(INDEX(College[Glenville],MATCH(SearchPOS8[[#This Row],[Course '#]],College[Course'#],0))=0,"",INDEX(College[Glenville],MATCH(SearchPOS8[[#This Row],[Course '#]],College[Course'#],0))),"")</f>
        <v/>
      </c>
      <c r="G21" s="27" t="str">
        <f>IFERROR(IF(INDEX(College[Mountwest],MATCH(SearchPOS8[[#This Row],[Course '#]],College[Course'#],0))=0,"",INDEX(College[Mountwest],MATCH(SearchPOS8[[#This Row],[Course '#]],College[Course'#],0))),"")</f>
        <v>3 hrs. - DA 249</v>
      </c>
      <c r="H21" s="27" t="str">
        <f>IFERROR(IF(INDEX(College[New River],MATCH(SearchPOS8[[#This Row],[Course '#]],College[Course'#],0))=0,"",INDEX(College[New River],MATCH(SearchPOS8[[#This Row],[Course '#]],College[Course'#],0))),"")</f>
        <v/>
      </c>
      <c r="I21" s="27" t="str">
        <f>IFERROR(IF(INDEX(College[Pierpont],MATCH(SearchPOS8[[#This Row],[Course '#]],College[Course'#],0))=0,"",INDEX(College[Pierpont],MATCH(SearchPOS8[[#This Row],[Course '#]],College[Course'#],0))),"")</f>
        <v/>
      </c>
      <c r="J21" s="27" t="str">
        <f>IFERROR(IF(INDEX(College[Southern WV],MATCH(SearchPOS8[[#This Row],[Course '#]],College[Course'#],0))=0,"",INDEX(College[Southern WV],MATCH(SearchPOS8[[#This Row],[Course '#]],College[Course'#],0))),"")</f>
        <v/>
      </c>
      <c r="K21" s="27" t="str">
        <f>IFERROR(IF(INDEX(College[WV Northern],MATCH(SearchPOS8[[#This Row],[Course '#]],College[Course'#],0))=0,"",INDEX(College[WV Northern],MATCH(SearchPOS8[[#This Row],[Course '#]],College[Course'#],0))),"")</f>
        <v/>
      </c>
      <c r="L21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2" spans="1:12" ht="29.95" customHeight="1" x14ac:dyDescent="0.3">
      <c r="A22" s="35" t="s">
        <v>27</v>
      </c>
      <c r="B22" s="29" t="str">
        <f>IF(INDEX(Courses[Course18],MATCH($E$2,Courses[POS'#],0))=0,"",INDEX(Courses[Course18],MATCH($E$2,Courses[POS'#],0)))</f>
        <v>0520</v>
      </c>
      <c r="C22" s="27" t="str">
        <f>IFERROR(IF(INDEX(College[Blue Ridge],MATCH(SearchPOS8[[#This Row],[Course '#]],College[Course'#],0))=0,"",INDEX(College[Blue Ridge],MATCH(SearchPOS8[[#This Row],[Course '#]],College[Course'#],0))),"")</f>
        <v/>
      </c>
      <c r="D22" s="27" t="str">
        <f>IFERROR(IF(INDEX(College[Bridge Valley],MATCH(SearchPOS8[[#This Row],[Course '#]],College[Course'#],0))=0,"",INDEX(College[Bridge Valley],MATCH(SearchPOS8[[#This Row],[Course '#]],College[Course'#],0))),"")</f>
        <v>3 hrs. - CMGT 150 (1 cr. hr.)</v>
      </c>
      <c r="E22" s="27" t="str">
        <f>IFERROR(IF(INDEX(College[Eastern WV],MATCH(SearchPOS8[[#This Row],[Course '#]],College[Course'#],0))=0,"",INDEX(College[Eastern WV],MATCH(SearchPOS8[[#This Row],[Course '#]],College[Course'#],0))),"")</f>
        <v/>
      </c>
      <c r="F22" s="27" t="str">
        <f>IFERROR(IF(INDEX(College[Glenville],MATCH(SearchPOS8[[#This Row],[Course '#]],College[Course'#],0))=0,"",INDEX(College[Glenville],MATCH(SearchPOS8[[#This Row],[Course '#]],College[Course'#],0))),"")</f>
        <v/>
      </c>
      <c r="G22" s="27" t="str">
        <f>IFERROR(IF(INDEX(College[Mountwest],MATCH(SearchPOS8[[#This Row],[Course '#]],College[Course'#],0))=0,"",INDEX(College[Mountwest],MATCH(SearchPOS8[[#This Row],[Course '#]],College[Course'#],0))),"")</f>
        <v/>
      </c>
      <c r="H22" s="27" t="str">
        <f>IFERROR(IF(INDEX(College[New River],MATCH(SearchPOS8[[#This Row],[Course '#]],College[Course'#],0))=0,"",INDEX(College[New River],MATCH(SearchPOS8[[#This Row],[Course '#]],College[Course'#],0))),"")</f>
        <v/>
      </c>
      <c r="I22" s="27" t="str">
        <f>IFERROR(IF(INDEX(College[Pierpont],MATCH(SearchPOS8[[#This Row],[Course '#]],College[Course'#],0))=0,"",INDEX(College[Pierpont],MATCH(SearchPOS8[[#This Row],[Course '#]],College[Course'#],0))),"")</f>
        <v/>
      </c>
      <c r="J22" s="27" t="str">
        <f>IFERROR(IF(INDEX(College[Southern WV],MATCH(SearchPOS8[[#This Row],[Course '#]],College[Course'#],0))=0,"",INDEX(College[Southern WV],MATCH(SearchPOS8[[#This Row],[Course '#]],College[Course'#],0))),"")</f>
        <v/>
      </c>
      <c r="K22" s="27" t="str">
        <f>IFERROR(IF(INDEX(College[WV Northern],MATCH(SearchPOS8[[#This Row],[Course '#]],College[Course'#],0))=0,"",INDEX(College[WV Northern],MATCH(SearchPOS8[[#This Row],[Course '#]],College[Course'#],0))),"")</f>
        <v/>
      </c>
      <c r="L22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3" spans="1:12" ht="29.95" customHeight="1" x14ac:dyDescent="0.3">
      <c r="A23" s="35" t="s">
        <v>28</v>
      </c>
      <c r="B23" s="29" t="str">
        <f>IF(INDEX(Courses[Course19],MATCH($E$2,Courses[POS'#],0))=0,"",INDEX(Courses[Course19],MATCH($E$2,Courses[POS'#],0)))</f>
        <v>0720</v>
      </c>
      <c r="C23" s="27" t="str">
        <f>IFERROR(IF(INDEX(College[Blue Ridge],MATCH(SearchPOS8[[#This Row],[Course '#]],College[Course'#],0))=0,"",INDEX(College[Blue Ridge],MATCH(SearchPOS8[[#This Row],[Course '#]],College[Course'#],0))),"")</f>
        <v/>
      </c>
      <c r="D23" s="27" t="str">
        <f>IFERROR(IF(INDEX(College[Bridge Valley],MATCH(SearchPOS8[[#This Row],[Course '#]],College[Course'#],0))=0,"",INDEX(College[Bridge Valley],MATCH(SearchPOS8[[#This Row],[Course '#]],College[Course'#],0))),"")</f>
        <v/>
      </c>
      <c r="E23" s="27" t="str">
        <f>IFERROR(IF(INDEX(College[Eastern WV],MATCH(SearchPOS8[[#This Row],[Course '#]],College[Course'#],0))=0,"",INDEX(College[Eastern WV],MATCH(SearchPOS8[[#This Row],[Course '#]],College[Course'#],0))),"")</f>
        <v/>
      </c>
      <c r="F23" s="27" t="str">
        <f>IFERROR(IF(INDEX(College[Glenville],MATCH(SearchPOS8[[#This Row],[Course '#]],College[Course'#],0))=0,"",INDEX(College[Glenville],MATCH(SearchPOS8[[#This Row],[Course '#]],College[Course'#],0))),"")</f>
        <v/>
      </c>
      <c r="G23" s="27" t="str">
        <f>IFERROR(IF(INDEX(College[Mountwest],MATCH(SearchPOS8[[#This Row],[Course '#]],College[Course'#],0))=0,"",INDEX(College[Mountwest],MATCH(SearchPOS8[[#This Row],[Course '#]],College[Course'#],0))),"")</f>
        <v/>
      </c>
      <c r="H23" s="27" t="str">
        <f>IFERROR(IF(INDEX(College[New River],MATCH(SearchPOS8[[#This Row],[Course '#]],College[Course'#],0))=0,"",INDEX(College[New River],MATCH(SearchPOS8[[#This Row],[Course '#]],College[Course'#],0))),"")</f>
        <v/>
      </c>
      <c r="I23" s="27" t="str">
        <f>IFERROR(IF(INDEX(College[Pierpont],MATCH(SearchPOS8[[#This Row],[Course '#]],College[Course'#],0))=0,"",INDEX(College[Pierpont],MATCH(SearchPOS8[[#This Row],[Course '#]],College[Course'#],0))),"")</f>
        <v/>
      </c>
      <c r="J23" s="27" t="str">
        <f>IFERROR(IF(INDEX(College[Southern WV],MATCH(SearchPOS8[[#This Row],[Course '#]],College[Course'#],0))=0,"",INDEX(College[Southern WV],MATCH(SearchPOS8[[#This Row],[Course '#]],College[Course'#],0))),"")</f>
        <v/>
      </c>
      <c r="K23" s="27" t="str">
        <f>IFERROR(IF(INDEX(College[WV Northern],MATCH(SearchPOS8[[#This Row],[Course '#]],College[Course'#],0))=0,"",INDEX(College[WV Northern],MATCH(SearchPOS8[[#This Row],[Course '#]],College[Course'#],0))),"")</f>
        <v/>
      </c>
      <c r="L23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4" spans="1:12" ht="29.95" customHeight="1" x14ac:dyDescent="0.3">
      <c r="A24" s="35" t="s">
        <v>29</v>
      </c>
      <c r="B24" s="29" t="str">
        <f>IF(INDEX(Courses[Course20],MATCH($E$2,Courses[POS'#],0))=0,"",INDEX(Courses[Course20],MATCH($E$2,Courses[POS'#],0)))</f>
        <v>0793</v>
      </c>
      <c r="C24" s="27" t="str">
        <f>IFERROR(IF(INDEX(College[Blue Ridge],MATCH(SearchPOS8[[#This Row],[Course '#]],College[Course'#],0))=0,"",INDEX(College[Blue Ridge],MATCH(SearchPOS8[[#This Row],[Course '#]],College[Course'#],0))),"")</f>
        <v/>
      </c>
      <c r="D24" s="27" t="str">
        <f>IFERROR(IF(INDEX(College[Bridge Valley],MATCH(SearchPOS8[[#This Row],[Course '#]],College[Course'#],0))=0,"",INDEX(College[Bridge Valley],MATCH(SearchPOS8[[#This Row],[Course '#]],College[Course'#],0))),"")</f>
        <v/>
      </c>
      <c r="E24" s="27" t="str">
        <f>IFERROR(IF(INDEX(College[Eastern WV],MATCH(SearchPOS8[[#This Row],[Course '#]],College[Course'#],0))=0,"",INDEX(College[Eastern WV],MATCH(SearchPOS8[[#This Row],[Course '#]],College[Course'#],0))),"")</f>
        <v/>
      </c>
      <c r="F24" s="27" t="str">
        <f>IFERROR(IF(INDEX(College[Glenville],MATCH(SearchPOS8[[#This Row],[Course '#]],College[Course'#],0))=0,"",INDEX(College[Glenville],MATCH(SearchPOS8[[#This Row],[Course '#]],College[Course'#],0))),"")</f>
        <v/>
      </c>
      <c r="G24" s="27" t="str">
        <f>IFERROR(IF(INDEX(College[Mountwest],MATCH(SearchPOS8[[#This Row],[Course '#]],College[Course'#],0))=0,"",INDEX(College[Mountwest],MATCH(SearchPOS8[[#This Row],[Course '#]],College[Course'#],0))),"")</f>
        <v/>
      </c>
      <c r="H24" s="27" t="str">
        <f>IFERROR(IF(INDEX(College[New River],MATCH(SearchPOS8[[#This Row],[Course '#]],College[Course'#],0))=0,"",INDEX(College[New River],MATCH(SearchPOS8[[#This Row],[Course '#]],College[Course'#],0))),"")</f>
        <v/>
      </c>
      <c r="I24" s="27" t="str">
        <f>IFERROR(IF(INDEX(College[Pierpont],MATCH(SearchPOS8[[#This Row],[Course '#]],College[Course'#],0))=0,"",INDEX(College[Pierpont],MATCH(SearchPOS8[[#This Row],[Course '#]],College[Course'#],0))),"")</f>
        <v/>
      </c>
      <c r="J24" s="27" t="str">
        <f>IFERROR(IF(INDEX(College[Southern WV],MATCH(SearchPOS8[[#This Row],[Course '#]],College[Course'#],0))=0,"",INDEX(College[Southern WV],MATCH(SearchPOS8[[#This Row],[Course '#]],College[Course'#],0))),"")</f>
        <v/>
      </c>
      <c r="K24" s="27" t="str">
        <f>IFERROR(IF(INDEX(College[WV Northern],MATCH(SearchPOS8[[#This Row],[Course '#]],College[Course'#],0))=0,"",INDEX(College[WV Northern],MATCH(SearchPOS8[[#This Row],[Course '#]],College[Course'#],0))),"")</f>
        <v/>
      </c>
      <c r="L24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5" spans="1:12" ht="29.95" customHeight="1" x14ac:dyDescent="0.3">
      <c r="A25" s="35" t="s">
        <v>30</v>
      </c>
      <c r="B25" s="29" t="str">
        <f>IF(INDEX(Courses[Course21],MATCH($E$2,Courses[POS'#],0))=0,"",INDEX(Courses[Course21],MATCH($E$2,Courses[POS'#],0)))</f>
        <v>0730</v>
      </c>
      <c r="C25" s="27" t="str">
        <f>IFERROR(IF(INDEX(College[Blue Ridge],MATCH(SearchPOS8[[#This Row],[Course '#]],College[Course'#],0))=0,"",INDEX(College[Blue Ridge],MATCH(SearchPOS8[[#This Row],[Course '#]],College[Course'#],0))),"")</f>
        <v/>
      </c>
      <c r="D25" s="27" t="str">
        <f>IFERROR(IF(INDEX(College[Bridge Valley],MATCH(SearchPOS8[[#This Row],[Course '#]],College[Course'#],0))=0,"",INDEX(College[Bridge Valley],MATCH(SearchPOS8[[#This Row],[Course '#]],College[Course'#],0))),"")</f>
        <v/>
      </c>
      <c r="E25" s="27" t="str">
        <f>IFERROR(IF(INDEX(College[Eastern WV],MATCH(SearchPOS8[[#This Row],[Course '#]],College[Course'#],0))=0,"",INDEX(College[Eastern WV],MATCH(SearchPOS8[[#This Row],[Course '#]],College[Course'#],0))),"")</f>
        <v/>
      </c>
      <c r="F25" s="27" t="str">
        <f>IFERROR(IF(INDEX(College[Glenville],MATCH(SearchPOS8[[#This Row],[Course '#]],College[Course'#],0))=0,"",INDEX(College[Glenville],MATCH(SearchPOS8[[#This Row],[Course '#]],College[Course'#],0))),"")</f>
        <v/>
      </c>
      <c r="G25" s="27" t="str">
        <f>IFERROR(IF(INDEX(College[Mountwest],MATCH(SearchPOS8[[#This Row],[Course '#]],College[Course'#],0))=0,"",INDEX(College[Mountwest],MATCH(SearchPOS8[[#This Row],[Course '#]],College[Course'#],0))),"")</f>
        <v/>
      </c>
      <c r="H25" s="27" t="str">
        <f>IFERROR(IF(INDEX(College[New River],MATCH(SearchPOS8[[#This Row],[Course '#]],College[Course'#],0))=0,"",INDEX(College[New River],MATCH(SearchPOS8[[#This Row],[Course '#]],College[Course'#],0))),"")</f>
        <v/>
      </c>
      <c r="I25" s="27" t="str">
        <f>IFERROR(IF(INDEX(College[Pierpont],MATCH(SearchPOS8[[#This Row],[Course '#]],College[Course'#],0))=0,"",INDEX(College[Pierpont],MATCH(SearchPOS8[[#This Row],[Course '#]],College[Course'#],0))),"")</f>
        <v/>
      </c>
      <c r="J25" s="27" t="str">
        <f>IFERROR(IF(INDEX(College[Southern WV],MATCH(SearchPOS8[[#This Row],[Course '#]],College[Course'#],0))=0,"",INDEX(College[Southern WV],MATCH(SearchPOS8[[#This Row],[Course '#]],College[Course'#],0))),"")</f>
        <v/>
      </c>
      <c r="K25" s="27" t="str">
        <f>IFERROR(IF(INDEX(College[WV Northern],MATCH(SearchPOS8[[#This Row],[Course '#]],College[Course'#],0))=0,"",INDEX(College[WV Northern],MATCH(SearchPOS8[[#This Row],[Course '#]],College[Course'#],0))),"")</f>
        <v/>
      </c>
      <c r="L25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6" spans="1:12" ht="29.95" customHeight="1" x14ac:dyDescent="0.3">
      <c r="A26" s="35" t="s">
        <v>31</v>
      </c>
      <c r="B26" s="29" t="str">
        <f>IF(INDEX(Courses[Course22],MATCH($E$2,Courses[POS'#],0))=0,"",INDEX(Courses[Course22],MATCH($E$2,Courses[POS'#],0)))</f>
        <v>0721</v>
      </c>
      <c r="C26" s="27" t="str">
        <f>IFERROR(IF(INDEX(College[Blue Ridge],MATCH(SearchPOS8[[#This Row],[Course '#]],College[Course'#],0))=0,"",INDEX(College[Blue Ridge],MATCH(SearchPOS8[[#This Row],[Course '#]],College[Course'#],0))),"")</f>
        <v/>
      </c>
      <c r="D26" s="27" t="str">
        <f>IFERROR(IF(INDEX(College[Bridge Valley],MATCH(SearchPOS8[[#This Row],[Course '#]],College[Course'#],0))=0,"",INDEX(College[Bridge Valley],MATCH(SearchPOS8[[#This Row],[Course '#]],College[Course'#],0))),"")</f>
        <v>2 hrs. - ALHL 105</v>
      </c>
      <c r="E26" s="27" t="str">
        <f>IFERROR(IF(INDEX(College[Eastern WV],MATCH(SearchPOS8[[#This Row],[Course '#]],College[Course'#],0))=0,"",INDEX(College[Eastern WV],MATCH(SearchPOS8[[#This Row],[Course '#]],College[Course'#],0))),"")</f>
        <v>3 hrs. - AHS 108</v>
      </c>
      <c r="F26" s="27" t="str">
        <f>IFERROR(IF(INDEX(College[Glenville],MATCH(SearchPOS8[[#This Row],[Course '#]],College[Course'#],0))=0,"",INDEX(College[Glenville],MATCH(SearchPOS8[[#This Row],[Course '#]],College[Course'#],0))),"")</f>
        <v/>
      </c>
      <c r="G26" s="27" t="str">
        <f>IFERROR(IF(INDEX(College[Mountwest],MATCH(SearchPOS8[[#This Row],[Course '#]],College[Course'#],0))=0,"",INDEX(College[Mountwest],MATCH(SearchPOS8[[#This Row],[Course '#]],College[Course'#],0))),"")</f>
        <v>3 hrs. - AH 151- with passage of MCTC  challenge exam</v>
      </c>
      <c r="H26" s="27" t="str">
        <f>IFERROR(IF(INDEX(College[New River],MATCH(SearchPOS8[[#This Row],[Course '#]],College[Course'#],0))=0,"",INDEX(College[New River],MATCH(SearchPOS8[[#This Row],[Course '#]],College[Course'#],0))),"")</f>
        <v/>
      </c>
      <c r="I26" s="27" t="str">
        <f>IFERROR(IF(INDEX(College[Pierpont],MATCH(SearchPOS8[[#This Row],[Course '#]],College[Course'#],0))=0,"",INDEX(College[Pierpont],MATCH(SearchPOS8[[#This Row],[Course '#]],College[Course'#],0))),"")</f>
        <v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3 hrs. - HLCA 1100</v>
      </c>
      <c r="J26" s="27" t="str">
        <f>IFERROR(IF(INDEX(College[Southern WV],MATCH(SearchPOS8[[#This Row],[Course '#]],College[Course'#],0))=0,"",INDEX(College[Southern WV],MATCH(SearchPOS8[[#This Row],[Course '#]],College[Course'#],0))),"")</f>
        <v>2 hrs. - AH 108 (must have certifications)</v>
      </c>
      <c r="K26" s="27" t="str">
        <f>IFERROR(IF(INDEX(College[WV Northern],MATCH(SearchPOS8[[#This Row],[Course '#]],College[Course'#],0))=0,"",INDEX(College[WV Northern],MATCH(SearchPOS8[[#This Row],[Course '#]],College[Course'#],0))),"")</f>
        <v>1 hr- AHS 103</v>
      </c>
      <c r="L26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7" spans="1:12" ht="29.95" customHeight="1" x14ac:dyDescent="0.3">
      <c r="A27" s="35" t="s">
        <v>32</v>
      </c>
      <c r="B27" s="29" t="str">
        <f>IF(INDEX(Courses[Course23],MATCH($E$2,Courses[POS'#],0))=0,"",INDEX(Courses[Course23],MATCH($E$2,Courses[POS'#],0)))</f>
        <v>0739</v>
      </c>
      <c r="C27" s="27" t="str">
        <f>IFERROR(IF(INDEX(College[Blue Ridge],MATCH(SearchPOS8[[#This Row],[Course '#]],College[Course'#],0))=0,"",INDEX(College[Blue Ridge],MATCH(SearchPOS8[[#This Row],[Course '#]],College[Course'#],0))),"")</f>
        <v/>
      </c>
      <c r="D27" s="27" t="str">
        <f>IFERROR(IF(INDEX(College[Bridge Valley],MATCH(SearchPOS8[[#This Row],[Course '#]],College[Course'#],0))=0,"",INDEX(College[Bridge Valley],MATCH(SearchPOS8[[#This Row],[Course '#]],College[Course'#],0))),"")</f>
        <v/>
      </c>
      <c r="E27" s="27" t="str">
        <f>IFERROR(IF(INDEX(College[Eastern WV],MATCH(SearchPOS8[[#This Row],[Course '#]],College[Course'#],0))=0,"",INDEX(College[Eastern WV],MATCH(SearchPOS8[[#This Row],[Course '#]],College[Course'#],0))),"")</f>
        <v/>
      </c>
      <c r="F27" s="27" t="str">
        <f>IFERROR(IF(INDEX(College[Glenville],MATCH(SearchPOS8[[#This Row],[Course '#]],College[Course'#],0))=0,"",INDEX(College[Glenville],MATCH(SearchPOS8[[#This Row],[Course '#]],College[Course'#],0))),"")</f>
        <v/>
      </c>
      <c r="G27" s="27" t="str">
        <f>IFERROR(IF(INDEX(College[Mountwest],MATCH(SearchPOS8[[#This Row],[Course '#]],College[Course'#],0))=0,"",INDEX(College[Mountwest],MATCH(SearchPOS8[[#This Row],[Course '#]],College[Course'#],0))),"")</f>
        <v/>
      </c>
      <c r="H27" s="27" t="str">
        <f>IFERROR(IF(INDEX(College[New River],MATCH(SearchPOS8[[#This Row],[Course '#]],College[Course'#],0))=0,"",INDEX(College[New River],MATCH(SearchPOS8[[#This Row],[Course '#]],College[Course'#],0))),"")</f>
        <v/>
      </c>
      <c r="I27" s="27" t="str">
        <f>IFERROR(IF(INDEX(College[Pierpont],MATCH(SearchPOS8[[#This Row],[Course '#]],College[Course'#],0))=0,"",INDEX(College[Pierpont],MATCH(SearchPOS8[[#This Row],[Course '#]],College[Course'#],0))),"")</f>
        <v/>
      </c>
      <c r="J27" s="27" t="str">
        <f>IFERROR(IF(INDEX(College[Southern WV],MATCH(SearchPOS8[[#This Row],[Course '#]],College[Course'#],0))=0,"",INDEX(College[Southern WV],MATCH(SearchPOS8[[#This Row],[Course '#]],College[Course'#],0))),"")</f>
        <v/>
      </c>
      <c r="K27" s="27" t="str">
        <f>IFERROR(IF(INDEX(College[WV Northern],MATCH(SearchPOS8[[#This Row],[Course '#]],College[Course'#],0))=0,"",INDEX(College[WV Northern],MATCH(SearchPOS8[[#This Row],[Course '#]],College[Course'#],0))),"")</f>
        <v/>
      </c>
      <c r="L27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8" spans="1:12" ht="29.95" customHeight="1" x14ac:dyDescent="0.3">
      <c r="A28" s="35" t="s">
        <v>33</v>
      </c>
      <c r="B28" s="29" t="str">
        <f>IF(INDEX(Courses[Course24],MATCH($E$2,Courses[POS'#],0))=0,"",INDEX(Courses[Course24],MATCH($E$2,Courses[POS'#],0)))</f>
        <v>0736</v>
      </c>
      <c r="C28" s="27" t="str">
        <f>IFERROR(IF(INDEX(College[Blue Ridge],MATCH(SearchPOS8[[#This Row],[Course '#]],College[Course'#],0))=0,"",INDEX(College[Blue Ridge],MATCH(SearchPOS8[[#This Row],[Course '#]],College[Course'#],0))),"")</f>
        <v/>
      </c>
      <c r="D28" s="27" t="str">
        <f>IFERROR(IF(INDEX(College[Bridge Valley],MATCH(SearchPOS8[[#This Row],[Course '#]],College[Course'#],0))=0,"",INDEX(College[Bridge Valley],MATCH(SearchPOS8[[#This Row],[Course '#]],College[Course'#],0))),"")</f>
        <v/>
      </c>
      <c r="E28" s="27" t="str">
        <f>IFERROR(IF(INDEX(College[Eastern WV],MATCH(SearchPOS8[[#This Row],[Course '#]],College[Course'#],0))=0,"",INDEX(College[Eastern WV],MATCH(SearchPOS8[[#This Row],[Course '#]],College[Course'#],0))),"")</f>
        <v/>
      </c>
      <c r="F28" s="27" t="str">
        <f>IFERROR(IF(INDEX(College[Glenville],MATCH(SearchPOS8[[#This Row],[Course '#]],College[Course'#],0))=0,"",INDEX(College[Glenville],MATCH(SearchPOS8[[#This Row],[Course '#]],College[Course'#],0))),"")</f>
        <v/>
      </c>
      <c r="G28" s="27" t="str">
        <f>IFERROR(IF(INDEX(College[Mountwest],MATCH(SearchPOS8[[#This Row],[Course '#]],College[Course'#],0))=0,"",INDEX(College[Mountwest],MATCH(SearchPOS8[[#This Row],[Course '#]],College[Course'#],0))),"")</f>
        <v/>
      </c>
      <c r="H28" s="27" t="str">
        <f>IFERROR(IF(INDEX(College[New River],MATCH(SearchPOS8[[#This Row],[Course '#]],College[Course'#],0))=0,"",INDEX(College[New River],MATCH(SearchPOS8[[#This Row],[Course '#]],College[Course'#],0))),"")</f>
        <v/>
      </c>
      <c r="I28" s="27" t="str">
        <f>IFERROR(IF(INDEX(College[Pierpont],MATCH(SearchPOS8[[#This Row],[Course '#]],College[Course'#],0))=0,"",INDEX(College[Pierpont],MATCH(SearchPOS8[[#This Row],[Course '#]],College[Course'#],0))),"")</f>
        <v/>
      </c>
      <c r="J28" s="27" t="str">
        <f>IFERROR(IF(INDEX(College[Southern WV],MATCH(SearchPOS8[[#This Row],[Course '#]],College[Course'#],0))=0,"",INDEX(College[Southern WV],MATCH(SearchPOS8[[#This Row],[Course '#]],College[Course'#],0))),"")</f>
        <v/>
      </c>
      <c r="K28" s="27" t="str">
        <f>IFERROR(IF(INDEX(College[WV Northern],MATCH(SearchPOS8[[#This Row],[Course '#]],College[Course'#],0))=0,"",INDEX(College[WV Northern],MATCH(SearchPOS8[[#This Row],[Course '#]],College[Course'#],0))),"")</f>
        <v/>
      </c>
      <c r="L28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29" spans="1:12" ht="29.95" customHeight="1" x14ac:dyDescent="0.3">
      <c r="A29" s="35" t="s">
        <v>34</v>
      </c>
      <c r="B29" s="29" t="str">
        <f>IF(INDEX(Courses[Course25],MATCH($E$2,Courses[POS'#],0))=0,"",INDEX(Courses[Course25],MATCH($E$2,Courses[POS'#],0)))</f>
        <v>0716</v>
      </c>
      <c r="C29" s="27" t="str">
        <f>IFERROR(IF(INDEX(College[Blue Ridge],MATCH(SearchPOS8[[#This Row],[Course '#]],College[Course'#],0))=0,"",INDEX(College[Blue Ridge],MATCH(SearchPOS8[[#This Row],[Course '#]],College[Course'#],0))),"")</f>
        <v/>
      </c>
      <c r="D29" s="27" t="str">
        <f>IFERROR(IF(INDEX(College[Bridge Valley],MATCH(SearchPOS8[[#This Row],[Course '#]],College[Course'#],0))=0,"",INDEX(College[Bridge Valley],MATCH(SearchPOS8[[#This Row],[Course '#]],College[Course'#],0))),"")</f>
        <v/>
      </c>
      <c r="E29" s="27" t="str">
        <f>IFERROR(IF(INDEX(College[Eastern WV],MATCH(SearchPOS8[[#This Row],[Course '#]],College[Course'#],0))=0,"",INDEX(College[Eastern WV],MATCH(SearchPOS8[[#This Row],[Course '#]],College[Course'#],0))),"")</f>
        <v/>
      </c>
      <c r="F29" s="27" t="str">
        <f>IFERROR(IF(INDEX(College[Glenville],MATCH(SearchPOS8[[#This Row],[Course '#]],College[Course'#],0))=0,"",INDEX(College[Glenville],MATCH(SearchPOS8[[#This Row],[Course '#]],College[Course'#],0))),"")</f>
        <v/>
      </c>
      <c r="G29" s="27" t="str">
        <f>IFERROR(IF(INDEX(College[Mountwest],MATCH(SearchPOS8[[#This Row],[Course '#]],College[Course'#],0))=0,"",INDEX(College[Mountwest],MATCH(SearchPOS8[[#This Row],[Course '#]],College[Course'#],0))),"")</f>
        <v/>
      </c>
      <c r="H29" s="27" t="str">
        <f>IFERROR(IF(INDEX(College[New River],MATCH(SearchPOS8[[#This Row],[Course '#]],College[Course'#],0))=0,"",INDEX(College[New River],MATCH(SearchPOS8[[#This Row],[Course '#]],College[Course'#],0))),"")</f>
        <v/>
      </c>
      <c r="I29" s="27" t="str">
        <f>IFERROR(IF(INDEX(College[Pierpont],MATCH(SearchPOS8[[#This Row],[Course '#]],College[Course'#],0))=0,"",INDEX(College[Pierpont],MATCH(SearchPOS8[[#This Row],[Course '#]],College[Course'#],0))),"")</f>
        <v/>
      </c>
      <c r="J29" s="27" t="str">
        <f>IFERROR(IF(INDEX(College[Southern WV],MATCH(SearchPOS8[[#This Row],[Course '#]],College[Course'#],0))=0,"",INDEX(College[Southern WV],MATCH(SearchPOS8[[#This Row],[Course '#]],College[Course'#],0))),"")</f>
        <v/>
      </c>
      <c r="K29" s="27" t="str">
        <f>IFERROR(IF(INDEX(College[WV Northern],MATCH(SearchPOS8[[#This Row],[Course '#]],College[Course'#],0))=0,"",INDEX(College[WV Northern],MATCH(SearchPOS8[[#This Row],[Course '#]],College[Course'#],0))),"")</f>
        <v/>
      </c>
      <c r="L29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30" spans="1:12" ht="29.95" customHeight="1" x14ac:dyDescent="0.3">
      <c r="A30" s="35" t="s">
        <v>35</v>
      </c>
      <c r="B30" s="29" t="str">
        <f>IF(INDEX(Courses[Course26],MATCH($E$2,Courses[POS'#],0))=0,"",INDEX(Courses[Course26],MATCH($E$2,Courses[POS'#],0)))</f>
        <v>0734</v>
      </c>
      <c r="C30" s="27" t="str">
        <f>IFERROR(IF(INDEX(College[Blue Ridge],MATCH(SearchPOS8[[#This Row],[Course '#]],College[Course'#],0))=0,"",INDEX(College[Blue Ridge],MATCH(SearchPOS8[[#This Row],[Course '#]],College[Course'#],0))),"")</f>
        <v/>
      </c>
      <c r="D30" s="27" t="str">
        <f>IFERROR(IF(INDEX(College[Bridge Valley],MATCH(SearchPOS8[[#This Row],[Course '#]],College[Course'#],0))=0,"",INDEX(College[Bridge Valley],MATCH(SearchPOS8[[#This Row],[Course '#]],College[Course'#],0))),"")</f>
        <v xml:space="preserve">2 hrs. - ALHL 110 </v>
      </c>
      <c r="E30" s="27" t="str">
        <f>IFERROR(IF(INDEX(College[Eastern WV],MATCH(SearchPOS8[[#This Row],[Course '#]],College[Course'#],0))=0,"",INDEX(College[Eastern WV],MATCH(SearchPOS8[[#This Row],[Course '#]],College[Course'#],0))),"")</f>
        <v/>
      </c>
      <c r="F30" s="27" t="str">
        <f>IFERROR(IF(INDEX(College[Glenville],MATCH(SearchPOS8[[#This Row],[Course '#]],College[Course'#],0))=0,"",INDEX(College[Glenville],MATCH(SearchPOS8[[#This Row],[Course '#]],College[Course'#],0))),"")</f>
        <v/>
      </c>
      <c r="G30" s="27" t="str">
        <f>IFERROR(IF(INDEX(College[Mountwest],MATCH(SearchPOS8[[#This Row],[Course '#]],College[Course'#],0))=0,"",INDEX(College[Mountwest],MATCH(SearchPOS8[[#This Row],[Course '#]],College[Course'#],0))),"")</f>
        <v/>
      </c>
      <c r="H30" s="27" t="str">
        <f>IFERROR(IF(INDEX(College[New River],MATCH(SearchPOS8[[#This Row],[Course '#]],College[Course'#],0))=0,"",INDEX(College[New River],MATCH(SearchPOS8[[#This Row],[Course '#]],College[Course'#],0))),"")</f>
        <v/>
      </c>
      <c r="I30" s="27" t="str">
        <f>IFERROR(IF(INDEX(College[Pierpont],MATCH(SearchPOS8[[#This Row],[Course '#]],College[Course'#],0))=0,"",INDEX(College[Pierpont],MATCH(SearchPOS8[[#This Row],[Course '#]],College[Course'#],0))),"")</f>
        <v/>
      </c>
      <c r="J30" s="27" t="str">
        <f>IFERROR(IF(INDEX(College[Southern WV],MATCH(SearchPOS8[[#This Row],[Course '#]],College[Course'#],0))=0,"",INDEX(College[Southern WV],MATCH(SearchPOS8[[#This Row],[Course '#]],College[Course'#],0))),"")</f>
        <v/>
      </c>
      <c r="K30" s="27" t="str">
        <f>IFERROR(IF(INDEX(College[WV Northern],MATCH(SearchPOS8[[#This Row],[Course '#]],College[Course'#],0))=0,"",INDEX(College[WV Northern],MATCH(SearchPOS8[[#This Row],[Course '#]],College[Course'#],0))),"")</f>
        <v/>
      </c>
      <c r="L30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31" spans="1:12" ht="29.95" customHeight="1" x14ac:dyDescent="0.3">
      <c r="A31" s="35" t="s">
        <v>36</v>
      </c>
      <c r="B31" s="29" t="str">
        <f>IF(INDEX(Courses[Course27],MATCH($E$2,Courses[POS'#],0))=0,"",INDEX(Courses[Course27],MATCH($E$2,Courses[POS'#],0)))</f>
        <v>0725</v>
      </c>
      <c r="C31" s="27" t="str">
        <f>IFERROR(IF(INDEX(College[Blue Ridge],MATCH(SearchPOS8[[#This Row],[Course '#]],College[Course'#],0))=0,"",INDEX(College[Blue Ridge],MATCH(SearchPOS8[[#This Row],[Course '#]],College[Course'#],0))),"")</f>
        <v/>
      </c>
      <c r="D31" s="27" t="str">
        <f>IFERROR(IF(INDEX(College[Bridge Valley],MATCH(SearchPOS8[[#This Row],[Course '#]],College[Course'#],0))=0,"",INDEX(College[Bridge Valley],MATCH(SearchPOS8[[#This Row],[Course '#]],College[Course'#],0))),"")</f>
        <v/>
      </c>
      <c r="E31" s="27" t="str">
        <f>IFERROR(IF(INDEX(College[Eastern WV],MATCH(SearchPOS8[[#This Row],[Course '#]],College[Course'#],0))=0,"",INDEX(College[Eastern WV],MATCH(SearchPOS8[[#This Row],[Course '#]],College[Course'#],0))),"")</f>
        <v/>
      </c>
      <c r="F31" s="27" t="str">
        <f>IFERROR(IF(INDEX(College[Glenville],MATCH(SearchPOS8[[#This Row],[Course '#]],College[Course'#],0))=0,"",INDEX(College[Glenville],MATCH(SearchPOS8[[#This Row],[Course '#]],College[Course'#],0))),"")</f>
        <v/>
      </c>
      <c r="G31" s="27" t="str">
        <f>IFERROR(IF(INDEX(College[Mountwest],MATCH(SearchPOS8[[#This Row],[Course '#]],College[Course'#],0))=0,"",INDEX(College[Mountwest],MATCH(SearchPOS8[[#This Row],[Course '#]],College[Course'#],0))),"")</f>
        <v/>
      </c>
      <c r="H31" s="27" t="str">
        <f>IFERROR(IF(INDEX(College[New River],MATCH(SearchPOS8[[#This Row],[Course '#]],College[Course'#],0))=0,"",INDEX(College[New River],MATCH(SearchPOS8[[#This Row],[Course '#]],College[Course'#],0))),"")</f>
        <v/>
      </c>
      <c r="I31" s="27" t="str">
        <f>IFERROR(IF(INDEX(College[Pierpont],MATCH(SearchPOS8[[#This Row],[Course '#]],College[Course'#],0))=0,"",INDEX(College[Pierpont],MATCH(SearchPOS8[[#This Row],[Course '#]],College[Course'#],0))),"")</f>
        <v/>
      </c>
      <c r="J31" s="27" t="str">
        <f>IFERROR(IF(INDEX(College[Southern WV],MATCH(SearchPOS8[[#This Row],[Course '#]],College[Course'#],0))=0,"",INDEX(College[Southern WV],MATCH(SearchPOS8[[#This Row],[Course '#]],College[Course'#],0))),"")</f>
        <v/>
      </c>
      <c r="K31" s="27" t="str">
        <f>IFERROR(IF(INDEX(College[WV Northern],MATCH(SearchPOS8[[#This Row],[Course '#]],College[Course'#],0))=0,"",INDEX(College[WV Northern],MATCH(SearchPOS8[[#This Row],[Course '#]],College[Course'#],0))),"")</f>
        <v/>
      </c>
      <c r="L31" s="27" t="str">
        <f>IFERROR(IF(INDEX(College[WVU Parkersburg],MATCH(SearchPOS8[[#This Row],[Course '#]],College[Course'#],0))=0,"",INDEX(College[WVU Parkersburg],MATCH(SearchPOS8[[#This Row],[Course '#]],College[Course'#],0))),"")</f>
        <v/>
      </c>
    </row>
    <row r="33" spans="1:17" ht="23.05" x14ac:dyDescent="0.45">
      <c r="B33" s="110" t="s">
        <v>1581</v>
      </c>
      <c r="C33" s="110"/>
      <c r="D33" s="110"/>
      <c r="E33" s="110"/>
      <c r="F33" s="110"/>
      <c r="G33" s="110"/>
      <c r="H33" s="110"/>
    </row>
    <row r="34" spans="1:17" ht="21.75" customHeight="1" x14ac:dyDescent="0.35">
      <c r="A34" s="111" t="s">
        <v>1582</v>
      </c>
      <c r="B34" s="111"/>
      <c r="C34" s="37" t="s">
        <v>39</v>
      </c>
      <c r="D34" s="37" t="s">
        <v>40</v>
      </c>
      <c r="E34" s="37" t="s">
        <v>41</v>
      </c>
      <c r="F34" s="37" t="s">
        <v>42</v>
      </c>
      <c r="G34" s="37" t="s">
        <v>4</v>
      </c>
      <c r="H34" s="37" t="s">
        <v>43</v>
      </c>
      <c r="I34" s="37" t="s">
        <v>44</v>
      </c>
      <c r="J34" s="37" t="s">
        <v>45</v>
      </c>
      <c r="K34" s="37" t="s">
        <v>1571</v>
      </c>
      <c r="L34" s="37" t="s">
        <v>1580</v>
      </c>
      <c r="M34" s="20"/>
    </row>
    <row r="35" spans="1:17" ht="64.55" customHeight="1" x14ac:dyDescent="0.3">
      <c r="A35" s="112"/>
      <c r="B35" s="113"/>
      <c r="C35" s="41"/>
      <c r="D35" s="39" t="s">
        <v>1583</v>
      </c>
      <c r="E35" s="39"/>
      <c r="F35" s="39"/>
      <c r="G35" s="39"/>
      <c r="H35" s="39" t="s">
        <v>1584</v>
      </c>
      <c r="I35" s="39"/>
      <c r="J35" s="39"/>
      <c r="K35" s="39"/>
      <c r="L35" s="39"/>
      <c r="M35" s="20"/>
    </row>
    <row r="36" spans="1:17" ht="54" customHeight="1" x14ac:dyDescent="0.3">
      <c r="A36" s="106" t="s">
        <v>1585</v>
      </c>
      <c r="B36" s="107"/>
      <c r="C36" s="42"/>
      <c r="D36" s="40"/>
      <c r="E36" s="40"/>
      <c r="F36" s="40"/>
      <c r="G36" s="40"/>
      <c r="H36" s="40"/>
      <c r="I36" s="40"/>
      <c r="J36" s="40"/>
      <c r="K36" s="40" t="s">
        <v>1586</v>
      </c>
      <c r="L36" s="40"/>
    </row>
    <row r="37" spans="1:17" ht="15" customHeight="1" x14ac:dyDescent="0.3">
      <c r="A37" s="112" t="s">
        <v>1587</v>
      </c>
      <c r="B37" s="113"/>
      <c r="C37" s="41"/>
      <c r="D37" s="39"/>
      <c r="E37" s="39"/>
      <c r="F37" s="39"/>
      <c r="G37" s="39"/>
      <c r="H37" s="39"/>
      <c r="I37" s="39"/>
      <c r="J37" s="39"/>
      <c r="K37" s="39" t="s">
        <v>1588</v>
      </c>
      <c r="L37" s="39"/>
    </row>
    <row r="38" spans="1:17" ht="33.700000000000003" customHeight="1" x14ac:dyDescent="0.3">
      <c r="A38" s="106" t="s">
        <v>1589</v>
      </c>
      <c r="B38" s="107"/>
      <c r="C38" s="42"/>
      <c r="D38" s="42"/>
      <c r="E38" s="42"/>
      <c r="F38" s="42"/>
      <c r="G38" s="42"/>
      <c r="H38" s="42"/>
      <c r="I38" s="42" t="s">
        <v>1590</v>
      </c>
      <c r="J38" s="42"/>
      <c r="K38" s="42"/>
      <c r="L38" s="42"/>
    </row>
    <row r="39" spans="1:17" ht="29.95" customHeight="1" x14ac:dyDescent="0.3">
      <c r="A39" s="106" t="s">
        <v>1591</v>
      </c>
      <c r="B39" s="107"/>
      <c r="C39" s="41"/>
      <c r="D39" s="39"/>
      <c r="E39" s="39"/>
      <c r="F39" s="39"/>
      <c r="G39" s="39" t="s">
        <v>1592</v>
      </c>
      <c r="H39" s="39"/>
      <c r="I39" s="39"/>
      <c r="J39" s="39"/>
      <c r="K39" s="39"/>
      <c r="L39" s="39"/>
    </row>
    <row r="40" spans="1:17" ht="63.1" customHeight="1" x14ac:dyDescent="0.3">
      <c r="A40" s="106" t="s">
        <v>1593</v>
      </c>
      <c r="B40" s="107"/>
      <c r="C40" s="42"/>
      <c r="D40" s="42"/>
      <c r="E40" s="42"/>
      <c r="F40" s="42"/>
      <c r="G40" s="42"/>
      <c r="H40" s="42"/>
      <c r="I40" s="42" t="s">
        <v>1594</v>
      </c>
      <c r="J40" s="42"/>
      <c r="K40" s="42"/>
      <c r="L40" s="42"/>
      <c r="M40" s="33"/>
      <c r="N40" s="33"/>
      <c r="O40" s="33"/>
      <c r="P40" s="33"/>
      <c r="Q40" s="34"/>
    </row>
    <row r="41" spans="1:17" ht="30.85" customHeight="1" x14ac:dyDescent="0.3">
      <c r="A41" s="106" t="s">
        <v>1595</v>
      </c>
      <c r="B41" s="107"/>
      <c r="C41" s="41"/>
      <c r="D41" s="39"/>
      <c r="E41" s="39"/>
      <c r="F41" s="39"/>
      <c r="G41" s="39" t="s">
        <v>1596</v>
      </c>
      <c r="H41" s="39"/>
      <c r="I41" s="39"/>
      <c r="J41" s="39"/>
      <c r="K41" s="39" t="s">
        <v>1597</v>
      </c>
      <c r="L41" s="39"/>
    </row>
    <row r="42" spans="1:17" ht="29.25" customHeight="1" x14ac:dyDescent="0.3">
      <c r="A42" s="106" t="s">
        <v>1598</v>
      </c>
      <c r="B42" s="107"/>
      <c r="C42" s="42"/>
      <c r="D42" s="42"/>
      <c r="E42" s="42"/>
      <c r="F42" s="42"/>
      <c r="G42" s="42"/>
      <c r="H42" s="42"/>
      <c r="I42" s="42" t="s">
        <v>1599</v>
      </c>
      <c r="J42" s="42"/>
      <c r="K42" s="42"/>
      <c r="L42" s="42"/>
    </row>
    <row r="43" spans="1:17" x14ac:dyDescent="0.3">
      <c r="C43" s="32"/>
      <c r="D43" s="33"/>
      <c r="E43" s="33"/>
      <c r="F43" s="33"/>
      <c r="G43" s="33"/>
      <c r="H43" s="33"/>
      <c r="I43" s="33"/>
      <c r="J43" s="33"/>
      <c r="K43" s="33"/>
      <c r="L43" s="33"/>
    </row>
  </sheetData>
  <mergeCells count="12">
    <mergeCell ref="A42:B42"/>
    <mergeCell ref="B1:H1"/>
    <mergeCell ref="A2:B2"/>
    <mergeCell ref="B33:H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'Courses'!$B$2:$B$73</xm:f>
          </x14:formula1>
          <xm:sqref>C2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>
    <tabColor rgb="FFFF0000"/>
  </sheetPr>
  <dimension ref="A1:N737"/>
  <sheetViews>
    <sheetView workbookViewId="0">
      <selection activeCell="F621" sqref="F621"/>
    </sheetView>
  </sheetViews>
  <sheetFormatPr defaultRowHeight="14.4" x14ac:dyDescent="0.3"/>
  <cols>
    <col min="1" max="1" width="18.69921875" customWidth="1"/>
    <col min="2" max="2" width="17.69921875" customWidth="1"/>
    <col min="3" max="3" width="10.09765625" bestFit="1" customWidth="1"/>
    <col min="4" max="4" width="28.296875" customWidth="1"/>
    <col min="5" max="5" width="48.3984375" customWidth="1"/>
    <col min="6" max="6" width="43.8984375" customWidth="1"/>
    <col min="7" max="7" width="35" customWidth="1"/>
    <col min="8" max="8" width="31.09765625" customWidth="1"/>
    <col min="9" max="9" width="39.69921875" customWidth="1"/>
    <col min="10" max="10" width="40.8984375" customWidth="1"/>
    <col min="11" max="11" width="46.296875" customWidth="1"/>
    <col min="12" max="12" width="38.09765625" customWidth="1"/>
    <col min="13" max="13" width="36.296875" customWidth="1"/>
    <col min="14" max="14" width="34.59765625" customWidth="1"/>
    <col min="15" max="15" width="9.09765625" customWidth="1"/>
  </cols>
  <sheetData>
    <row r="1" spans="1:14" ht="49.55" customHeight="1" x14ac:dyDescent="0.3">
      <c r="A1" s="14" t="s">
        <v>947</v>
      </c>
      <c r="B1" s="14" t="s">
        <v>948</v>
      </c>
      <c r="C1" s="15" t="s">
        <v>1341</v>
      </c>
      <c r="D1" s="14" t="s">
        <v>1600</v>
      </c>
      <c r="E1" s="16" t="s">
        <v>1573</v>
      </c>
      <c r="F1" s="16" t="s">
        <v>1601</v>
      </c>
      <c r="G1" s="16" t="s">
        <v>41</v>
      </c>
      <c r="H1" s="16" t="s">
        <v>1575</v>
      </c>
      <c r="I1" s="16" t="s">
        <v>1576</v>
      </c>
      <c r="J1" s="16" t="s">
        <v>1602</v>
      </c>
      <c r="K1" s="16" t="s">
        <v>44</v>
      </c>
      <c r="L1" s="16" t="s">
        <v>1578</v>
      </c>
      <c r="M1" s="16" t="s">
        <v>1579</v>
      </c>
      <c r="N1" s="16" t="s">
        <v>1580</v>
      </c>
    </row>
    <row r="2" spans="1:14" ht="84.85" hidden="1" customHeight="1" x14ac:dyDescent="0.3">
      <c r="A2" s="5" t="s">
        <v>996</v>
      </c>
      <c r="B2" s="5" t="s">
        <v>997</v>
      </c>
      <c r="C2" s="2">
        <v>101</v>
      </c>
      <c r="D2" s="5" t="s">
        <v>218</v>
      </c>
      <c r="E2" s="6" t="s">
        <v>73</v>
      </c>
      <c r="F2" s="6"/>
      <c r="G2" s="6"/>
      <c r="H2" s="6"/>
      <c r="I2" s="6"/>
      <c r="J2" s="6"/>
      <c r="K2" s="6"/>
      <c r="L2" s="6"/>
      <c r="M2" s="6"/>
      <c r="N2" s="6"/>
    </row>
    <row r="3" spans="1:14" ht="72.75" hidden="1" customHeight="1" x14ac:dyDescent="0.3">
      <c r="A3" s="7" t="s">
        <v>996</v>
      </c>
      <c r="B3" s="7" t="s">
        <v>997</v>
      </c>
      <c r="C3" s="3">
        <v>102</v>
      </c>
      <c r="D3" s="7" t="s">
        <v>270</v>
      </c>
      <c r="E3" s="4" t="s">
        <v>73</v>
      </c>
      <c r="F3" s="4"/>
      <c r="G3" s="4"/>
      <c r="H3" s="4"/>
      <c r="I3" s="4"/>
      <c r="J3" s="4"/>
      <c r="K3" s="4"/>
      <c r="L3" s="4"/>
      <c r="M3" s="4"/>
      <c r="N3" s="4"/>
    </row>
    <row r="4" spans="1:14" ht="72.75" hidden="1" customHeight="1" x14ac:dyDescent="0.3">
      <c r="A4" s="5" t="s">
        <v>996</v>
      </c>
      <c r="B4" s="5" t="s">
        <v>997</v>
      </c>
      <c r="C4" s="2">
        <v>134</v>
      </c>
      <c r="D4" s="5" t="s">
        <v>67</v>
      </c>
      <c r="E4" s="6" t="s">
        <v>68</v>
      </c>
      <c r="F4" s="6"/>
      <c r="G4" s="6"/>
      <c r="H4" s="6"/>
      <c r="I4" s="6"/>
      <c r="J4" s="6"/>
      <c r="K4" s="6"/>
      <c r="L4" s="6"/>
      <c r="M4" s="6"/>
      <c r="N4" s="6"/>
    </row>
    <row r="5" spans="1:14" ht="36.75" hidden="1" customHeight="1" x14ac:dyDescent="0.3">
      <c r="A5" s="7" t="s">
        <v>996</v>
      </c>
      <c r="B5" s="7" t="s">
        <v>997</v>
      </c>
      <c r="C5" s="3">
        <v>183</v>
      </c>
      <c r="D5" s="7" t="s">
        <v>1468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72.75" hidden="1" customHeight="1" x14ac:dyDescent="0.3">
      <c r="A6" s="5" t="s">
        <v>996</v>
      </c>
      <c r="B6" s="5" t="s">
        <v>997</v>
      </c>
      <c r="C6" s="2">
        <v>212</v>
      </c>
      <c r="D6" s="5" t="s">
        <v>209</v>
      </c>
      <c r="E6" s="6" t="s">
        <v>73</v>
      </c>
      <c r="F6" s="6"/>
      <c r="G6" s="6"/>
      <c r="H6" s="6"/>
      <c r="I6" s="6"/>
      <c r="J6" s="6"/>
      <c r="K6" s="6"/>
      <c r="L6" s="6"/>
      <c r="M6" s="6"/>
      <c r="N6" s="6"/>
    </row>
    <row r="7" spans="1:14" ht="72.75" hidden="1" customHeight="1" x14ac:dyDescent="0.3">
      <c r="A7" s="7" t="s">
        <v>996</v>
      </c>
      <c r="B7" s="7" t="s">
        <v>997</v>
      </c>
      <c r="C7" s="3">
        <v>136</v>
      </c>
      <c r="D7" s="7" t="s">
        <v>61</v>
      </c>
      <c r="E7" s="4" t="s">
        <v>62</v>
      </c>
      <c r="F7" s="4"/>
      <c r="G7" s="4"/>
      <c r="H7" s="4"/>
      <c r="I7" s="4"/>
      <c r="J7" s="4"/>
      <c r="K7" s="4"/>
      <c r="L7" s="4"/>
      <c r="M7" s="4"/>
      <c r="N7" s="4"/>
    </row>
    <row r="8" spans="1:14" ht="60.8" hidden="1" customHeight="1" x14ac:dyDescent="0.3">
      <c r="A8" s="5" t="s">
        <v>996</v>
      </c>
      <c r="B8" s="5" t="s">
        <v>997</v>
      </c>
      <c r="C8" s="2">
        <v>140</v>
      </c>
      <c r="D8" s="5" t="s">
        <v>1382</v>
      </c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72.75" hidden="1" customHeight="1" x14ac:dyDescent="0.3">
      <c r="A9" s="7" t="s">
        <v>996</v>
      </c>
      <c r="B9" s="7" t="s">
        <v>997</v>
      </c>
      <c r="C9" s="3">
        <v>112</v>
      </c>
      <c r="D9" s="7" t="s">
        <v>185</v>
      </c>
      <c r="E9" s="4" t="s">
        <v>73</v>
      </c>
      <c r="F9" s="4"/>
      <c r="G9" s="4"/>
      <c r="H9" s="4"/>
      <c r="I9" s="4"/>
      <c r="J9" s="4"/>
      <c r="K9" s="4"/>
      <c r="L9" s="4"/>
      <c r="M9" s="4"/>
      <c r="N9" s="4"/>
    </row>
    <row r="10" spans="1:14" ht="60.8" hidden="1" customHeight="1" x14ac:dyDescent="0.3">
      <c r="A10" s="5" t="s">
        <v>996</v>
      </c>
      <c r="B10" s="5" t="s">
        <v>997</v>
      </c>
      <c r="C10" s="2">
        <v>139</v>
      </c>
      <c r="D10" s="5" t="s">
        <v>1474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48.85" hidden="1" customHeight="1" x14ac:dyDescent="0.3">
      <c r="A11" s="7" t="s">
        <v>996</v>
      </c>
      <c r="B11" s="7" t="s">
        <v>997</v>
      </c>
      <c r="C11" s="3">
        <v>200</v>
      </c>
      <c r="D11" s="7" t="s">
        <v>827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48.85" hidden="1" customHeight="1" x14ac:dyDescent="0.3">
      <c r="A12" s="5" t="s">
        <v>996</v>
      </c>
      <c r="B12" s="5" t="s">
        <v>997</v>
      </c>
      <c r="C12" s="2">
        <v>132</v>
      </c>
      <c r="D12" s="5" t="s">
        <v>1375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48.85" hidden="1" customHeight="1" x14ac:dyDescent="0.3">
      <c r="A13" s="7" t="s">
        <v>996</v>
      </c>
      <c r="B13" s="7" t="s">
        <v>997</v>
      </c>
      <c r="C13" s="3">
        <v>110</v>
      </c>
      <c r="D13" s="7" t="s">
        <v>733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48.85" hidden="1" customHeight="1" x14ac:dyDescent="0.3">
      <c r="A14" s="5" t="s">
        <v>996</v>
      </c>
      <c r="B14" s="5" t="s">
        <v>997</v>
      </c>
      <c r="C14" s="2">
        <v>111</v>
      </c>
      <c r="D14" s="5" t="s">
        <v>1466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60.8" hidden="1" customHeight="1" x14ac:dyDescent="0.3">
      <c r="A15" s="7" t="s">
        <v>996</v>
      </c>
      <c r="B15" s="7" t="s">
        <v>997</v>
      </c>
      <c r="C15" s="3">
        <v>133</v>
      </c>
      <c r="D15" s="7" t="s">
        <v>1376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6.75" hidden="1" customHeight="1" x14ac:dyDescent="0.3">
      <c r="A16" s="5" t="s">
        <v>996</v>
      </c>
      <c r="B16" s="5" t="s">
        <v>997</v>
      </c>
      <c r="C16" s="2">
        <v>2007</v>
      </c>
      <c r="D16" s="5" t="s">
        <v>1454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6.75" hidden="1" customHeight="1" x14ac:dyDescent="0.3">
      <c r="A17" s="7" t="s">
        <v>996</v>
      </c>
      <c r="B17" s="7" t="s">
        <v>997</v>
      </c>
      <c r="C17" s="3">
        <v>201</v>
      </c>
      <c r="D17" s="7" t="s">
        <v>1488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48.85" hidden="1" customHeight="1" x14ac:dyDescent="0.3">
      <c r="A18" s="5" t="s">
        <v>996</v>
      </c>
      <c r="B18" s="5" t="s">
        <v>997</v>
      </c>
      <c r="C18" s="2">
        <v>146</v>
      </c>
      <c r="D18" s="5" t="s">
        <v>1506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6.75" hidden="1" customHeight="1" x14ac:dyDescent="0.3">
      <c r="A19" s="7" t="s">
        <v>996</v>
      </c>
      <c r="B19" s="7" t="s">
        <v>997</v>
      </c>
      <c r="C19" s="3">
        <v>184</v>
      </c>
      <c r="D19" s="7" t="s">
        <v>1554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60.8" hidden="1" customHeight="1" x14ac:dyDescent="0.3">
      <c r="A20" s="5" t="s">
        <v>996</v>
      </c>
      <c r="B20" s="5" t="s">
        <v>997</v>
      </c>
      <c r="C20" s="2">
        <v>520</v>
      </c>
      <c r="D20" s="5" t="s">
        <v>472</v>
      </c>
      <c r="E20" s="6"/>
      <c r="F20" s="6" t="s">
        <v>473</v>
      </c>
      <c r="G20" s="6"/>
      <c r="H20" s="6"/>
      <c r="I20" s="6"/>
      <c r="J20" s="6"/>
      <c r="K20" s="6"/>
      <c r="L20" s="6"/>
      <c r="M20" s="6"/>
      <c r="N20" s="6"/>
    </row>
    <row r="21" spans="1:14" ht="84.85" hidden="1" customHeight="1" x14ac:dyDescent="0.3">
      <c r="A21" s="7" t="s">
        <v>1028</v>
      </c>
      <c r="B21" s="7" t="s">
        <v>1029</v>
      </c>
      <c r="C21" s="3">
        <v>101</v>
      </c>
      <c r="D21" s="7" t="s">
        <v>218</v>
      </c>
      <c r="E21" s="4" t="s">
        <v>73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ht="60.8" hidden="1" customHeight="1" x14ac:dyDescent="0.3">
      <c r="A22" s="5" t="s">
        <v>1028</v>
      </c>
      <c r="B22" s="5" t="s">
        <v>1029</v>
      </c>
      <c r="C22" s="2">
        <v>140</v>
      </c>
      <c r="D22" s="5" t="s">
        <v>1382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72.75" hidden="1" customHeight="1" x14ac:dyDescent="0.3">
      <c r="A23" s="7" t="s">
        <v>1028</v>
      </c>
      <c r="B23" s="7" t="s">
        <v>1029</v>
      </c>
      <c r="C23" s="3">
        <v>134</v>
      </c>
      <c r="D23" s="7" t="s">
        <v>67</v>
      </c>
      <c r="E23" s="4" t="s">
        <v>68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36.75" hidden="1" customHeight="1" x14ac:dyDescent="0.3">
      <c r="A24" s="5" t="s">
        <v>1028</v>
      </c>
      <c r="B24" s="5" t="s">
        <v>1029</v>
      </c>
      <c r="C24" s="2">
        <v>230</v>
      </c>
      <c r="D24" s="5" t="s">
        <v>1508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72.75" hidden="1" customHeight="1" x14ac:dyDescent="0.3">
      <c r="A25" s="7" t="s">
        <v>1028</v>
      </c>
      <c r="B25" s="7" t="s">
        <v>1029</v>
      </c>
      <c r="C25" s="3">
        <v>149</v>
      </c>
      <c r="D25" s="7" t="s">
        <v>133</v>
      </c>
      <c r="E25" s="4" t="s">
        <v>73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ht="72.75" hidden="1" customHeight="1" x14ac:dyDescent="0.3">
      <c r="A26" s="5" t="s">
        <v>1028</v>
      </c>
      <c r="B26" s="5" t="s">
        <v>1029</v>
      </c>
      <c r="C26" s="2">
        <v>141</v>
      </c>
      <c r="D26" s="5" t="s">
        <v>75</v>
      </c>
      <c r="E26" s="6" t="s">
        <v>62</v>
      </c>
      <c r="F26" s="6"/>
      <c r="G26" s="6"/>
      <c r="H26" s="6"/>
      <c r="I26" s="6"/>
      <c r="J26" s="6"/>
      <c r="K26" s="6"/>
      <c r="L26" s="6"/>
      <c r="M26" s="6"/>
      <c r="N26" s="6"/>
    </row>
    <row r="27" spans="1:14" ht="24.8" hidden="1" customHeight="1" x14ac:dyDescent="0.3">
      <c r="A27" s="7" t="s">
        <v>1028</v>
      </c>
      <c r="B27" s="7" t="s">
        <v>1029</v>
      </c>
      <c r="C27" s="3">
        <v>2007</v>
      </c>
      <c r="D27" s="7" t="s">
        <v>1454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84.85" hidden="1" customHeight="1" x14ac:dyDescent="0.3">
      <c r="A28" s="5" t="s">
        <v>1028</v>
      </c>
      <c r="B28" s="5" t="s">
        <v>1029</v>
      </c>
      <c r="C28" s="2">
        <v>170</v>
      </c>
      <c r="D28" s="5" t="s">
        <v>1500</v>
      </c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60.8" hidden="1" customHeight="1" x14ac:dyDescent="0.3">
      <c r="A29" s="7" t="s">
        <v>1028</v>
      </c>
      <c r="B29" s="7" t="s">
        <v>1029</v>
      </c>
      <c r="C29" s="3">
        <v>133</v>
      </c>
      <c r="D29" s="7" t="s">
        <v>1376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48.85" hidden="1" customHeight="1" x14ac:dyDescent="0.3">
      <c r="A30" s="5" t="s">
        <v>1028</v>
      </c>
      <c r="B30" s="5" t="s">
        <v>1029</v>
      </c>
      <c r="C30" s="2">
        <v>146</v>
      </c>
      <c r="D30" s="5" t="s">
        <v>1506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60.8" hidden="1" customHeight="1" x14ac:dyDescent="0.3">
      <c r="A31" s="7" t="s">
        <v>1028</v>
      </c>
      <c r="B31" s="7" t="s">
        <v>1029</v>
      </c>
      <c r="C31" s="3">
        <v>520</v>
      </c>
      <c r="D31" s="7" t="s">
        <v>472</v>
      </c>
      <c r="E31" s="4"/>
      <c r="F31" s="4" t="s">
        <v>473</v>
      </c>
      <c r="G31" s="4"/>
      <c r="H31" s="4"/>
      <c r="I31" s="4"/>
      <c r="J31" s="4"/>
      <c r="K31" s="4"/>
      <c r="L31" s="4"/>
      <c r="M31" s="4"/>
      <c r="N31" s="4"/>
    </row>
    <row r="32" spans="1:14" ht="96.8" hidden="1" customHeight="1" x14ac:dyDescent="0.3">
      <c r="A32" s="5" t="s">
        <v>1083</v>
      </c>
      <c r="B32" s="5" t="s">
        <v>1084</v>
      </c>
      <c r="C32" s="2">
        <v>161</v>
      </c>
      <c r="D32" s="5" t="s">
        <v>1409</v>
      </c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72.75" hidden="1" customHeight="1" x14ac:dyDescent="0.3">
      <c r="A33" s="7" t="s">
        <v>1083</v>
      </c>
      <c r="B33" s="7" t="s">
        <v>1084</v>
      </c>
      <c r="C33" s="3">
        <v>162</v>
      </c>
      <c r="D33" s="7" t="s">
        <v>1412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72.75" hidden="1" customHeight="1" x14ac:dyDescent="0.3">
      <c r="A34" s="5" t="s">
        <v>1083</v>
      </c>
      <c r="B34" s="5" t="s">
        <v>1084</v>
      </c>
      <c r="C34" s="2">
        <v>134</v>
      </c>
      <c r="D34" s="5" t="s">
        <v>67</v>
      </c>
      <c r="E34" s="6" t="s">
        <v>68</v>
      </c>
      <c r="F34" s="6"/>
      <c r="G34" s="6"/>
      <c r="H34" s="6"/>
      <c r="I34" s="6"/>
      <c r="J34" s="6"/>
      <c r="K34" s="6"/>
      <c r="L34" s="6"/>
      <c r="M34" s="6"/>
      <c r="N34" s="6"/>
    </row>
    <row r="35" spans="1:14" ht="60.8" hidden="1" customHeight="1" x14ac:dyDescent="0.3">
      <c r="A35" s="7" t="s">
        <v>1083</v>
      </c>
      <c r="B35" s="7" t="s">
        <v>1084</v>
      </c>
      <c r="C35" s="3">
        <v>164</v>
      </c>
      <c r="D35" s="7" t="s">
        <v>1407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36.75" hidden="1" customHeight="1" x14ac:dyDescent="0.3">
      <c r="A36" s="5" t="s">
        <v>1083</v>
      </c>
      <c r="B36" s="5" t="s">
        <v>1084</v>
      </c>
      <c r="C36" s="2">
        <v>165</v>
      </c>
      <c r="D36" s="5" t="s">
        <v>1408</v>
      </c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96.8" hidden="1" customHeight="1" x14ac:dyDescent="0.3">
      <c r="A37" s="7" t="s">
        <v>1083</v>
      </c>
      <c r="B37" s="7" t="s">
        <v>1084</v>
      </c>
      <c r="C37" s="3">
        <v>163</v>
      </c>
      <c r="D37" s="7" t="s">
        <v>1406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60.8" hidden="1" customHeight="1" x14ac:dyDescent="0.3">
      <c r="A38" s="5" t="s">
        <v>1083</v>
      </c>
      <c r="B38" s="5" t="s">
        <v>1084</v>
      </c>
      <c r="C38" s="2">
        <v>520</v>
      </c>
      <c r="D38" s="5" t="s">
        <v>472</v>
      </c>
      <c r="E38" s="6"/>
      <c r="F38" s="6" t="s">
        <v>473</v>
      </c>
      <c r="G38" s="6"/>
      <c r="H38" s="6"/>
      <c r="I38" s="6"/>
      <c r="J38" s="6"/>
      <c r="K38" s="6"/>
      <c r="L38" s="6"/>
      <c r="M38" s="6"/>
      <c r="N38" s="6"/>
    </row>
    <row r="39" spans="1:14" ht="84.85" hidden="1" customHeight="1" x14ac:dyDescent="0.3">
      <c r="A39" s="7" t="s">
        <v>1283</v>
      </c>
      <c r="B39" s="7" t="s">
        <v>1284</v>
      </c>
      <c r="C39" s="3">
        <v>170</v>
      </c>
      <c r="D39" s="7" t="s">
        <v>1500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96.8" hidden="1" customHeight="1" x14ac:dyDescent="0.3">
      <c r="A40" s="5" t="s">
        <v>1283</v>
      </c>
      <c r="B40" s="5" t="s">
        <v>1284</v>
      </c>
      <c r="C40" s="2">
        <v>173</v>
      </c>
      <c r="D40" s="5" t="s">
        <v>1535</v>
      </c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84.85" hidden="1" customHeight="1" x14ac:dyDescent="0.3">
      <c r="A41" s="7" t="s">
        <v>1283</v>
      </c>
      <c r="B41" s="7" t="s">
        <v>1284</v>
      </c>
      <c r="C41" s="3">
        <v>171</v>
      </c>
      <c r="D41" s="7" t="s">
        <v>1534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96.8" hidden="1" customHeight="1" x14ac:dyDescent="0.3">
      <c r="A42" s="5" t="s">
        <v>1283</v>
      </c>
      <c r="B42" s="5" t="s">
        <v>1284</v>
      </c>
      <c r="C42" s="2">
        <v>1180</v>
      </c>
      <c r="D42" s="5" t="s">
        <v>1370</v>
      </c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60.8" hidden="1" customHeight="1" x14ac:dyDescent="0.3">
      <c r="A43" s="7" t="s">
        <v>1283</v>
      </c>
      <c r="B43" s="7" t="s">
        <v>1284</v>
      </c>
      <c r="C43" s="3">
        <v>1181</v>
      </c>
      <c r="D43" s="7" t="s">
        <v>1533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60.8" hidden="1" customHeight="1" x14ac:dyDescent="0.3">
      <c r="A44" s="5" t="s">
        <v>1283</v>
      </c>
      <c r="B44" s="5" t="s">
        <v>1284</v>
      </c>
      <c r="C44" s="2">
        <v>520</v>
      </c>
      <c r="D44" s="5" t="s">
        <v>472</v>
      </c>
      <c r="E44" s="6"/>
      <c r="F44" s="6" t="s">
        <v>473</v>
      </c>
      <c r="G44" s="6"/>
      <c r="H44" s="6"/>
      <c r="I44" s="6"/>
      <c r="J44" s="6"/>
      <c r="K44" s="6"/>
      <c r="L44" s="6"/>
      <c r="M44" s="6"/>
      <c r="N44" s="6"/>
    </row>
    <row r="45" spans="1:14" ht="84.85" hidden="1" customHeight="1" x14ac:dyDescent="0.3">
      <c r="A45" s="7" t="s">
        <v>1023</v>
      </c>
      <c r="B45" s="7" t="s">
        <v>1024</v>
      </c>
      <c r="C45" s="3">
        <v>101</v>
      </c>
      <c r="D45" s="7" t="s">
        <v>218</v>
      </c>
      <c r="E45" s="4" t="s">
        <v>73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ht="60.8" hidden="1" customHeight="1" x14ac:dyDescent="0.3">
      <c r="A46" s="5" t="s">
        <v>1023</v>
      </c>
      <c r="B46" s="5" t="s">
        <v>1024</v>
      </c>
      <c r="C46" s="2">
        <v>139</v>
      </c>
      <c r="D46" s="5" t="s">
        <v>1474</v>
      </c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72.75" hidden="1" customHeight="1" x14ac:dyDescent="0.3">
      <c r="A47" s="7" t="s">
        <v>1023</v>
      </c>
      <c r="B47" s="7" t="s">
        <v>1024</v>
      </c>
      <c r="C47" s="3">
        <v>134</v>
      </c>
      <c r="D47" s="7" t="s">
        <v>67</v>
      </c>
      <c r="E47" s="4" t="s">
        <v>68</v>
      </c>
      <c r="F47" s="4"/>
      <c r="G47" s="4"/>
      <c r="H47" s="4"/>
      <c r="I47" s="4"/>
      <c r="J47" s="4"/>
      <c r="K47" s="4"/>
      <c r="L47" s="4"/>
      <c r="M47" s="4"/>
      <c r="N47" s="4"/>
    </row>
    <row r="48" spans="1:14" ht="36.75" hidden="1" customHeight="1" x14ac:dyDescent="0.3">
      <c r="A48" s="5" t="s">
        <v>1023</v>
      </c>
      <c r="B48" s="5" t="s">
        <v>1024</v>
      </c>
      <c r="C48" s="2">
        <v>151</v>
      </c>
      <c r="D48" s="5" t="s">
        <v>1381</v>
      </c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36.75" hidden="1" customHeight="1" x14ac:dyDescent="0.3">
      <c r="A49" s="7" t="s">
        <v>1023</v>
      </c>
      <c r="B49" s="7" t="s">
        <v>1024</v>
      </c>
      <c r="C49" s="3">
        <v>160</v>
      </c>
      <c r="D49" s="7" t="s">
        <v>1380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60.8" hidden="1" customHeight="1" x14ac:dyDescent="0.3">
      <c r="A50" s="5" t="s">
        <v>1023</v>
      </c>
      <c r="B50" s="5" t="s">
        <v>1024</v>
      </c>
      <c r="C50" s="2">
        <v>133</v>
      </c>
      <c r="D50" s="5" t="s">
        <v>1376</v>
      </c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48.85" hidden="1" customHeight="1" x14ac:dyDescent="0.3">
      <c r="A51" s="7" t="s">
        <v>1023</v>
      </c>
      <c r="B51" s="7" t="s">
        <v>1024</v>
      </c>
      <c r="C51" s="3">
        <v>146</v>
      </c>
      <c r="D51" s="7" t="s">
        <v>1506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60.8" hidden="1" customHeight="1" x14ac:dyDescent="0.3">
      <c r="A52" s="5" t="s">
        <v>1023</v>
      </c>
      <c r="B52" s="5" t="s">
        <v>1024</v>
      </c>
      <c r="C52" s="2">
        <v>520</v>
      </c>
      <c r="D52" s="5" t="s">
        <v>472</v>
      </c>
      <c r="E52" s="6"/>
      <c r="F52" s="6" t="s">
        <v>473</v>
      </c>
      <c r="G52" s="6"/>
      <c r="H52" s="6"/>
      <c r="I52" s="6"/>
      <c r="J52" s="6"/>
      <c r="K52" s="6"/>
      <c r="L52" s="6"/>
      <c r="M52" s="6"/>
      <c r="N52" s="6"/>
    </row>
    <row r="53" spans="1:14" ht="84.85" hidden="1" customHeight="1" x14ac:dyDescent="0.3">
      <c r="A53" s="7" t="s">
        <v>1092</v>
      </c>
      <c r="B53" s="7" t="s">
        <v>1093</v>
      </c>
      <c r="C53" s="3">
        <v>2497</v>
      </c>
      <c r="D53" s="7" t="s">
        <v>1396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84.85" hidden="1" customHeight="1" x14ac:dyDescent="0.3">
      <c r="A54" s="5" t="s">
        <v>1092</v>
      </c>
      <c r="B54" s="5" t="s">
        <v>1093</v>
      </c>
      <c r="C54" s="2">
        <v>2496</v>
      </c>
      <c r="D54" s="5" t="s">
        <v>1372</v>
      </c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84.85" hidden="1" customHeight="1" x14ac:dyDescent="0.3">
      <c r="A55" s="7" t="s">
        <v>1092</v>
      </c>
      <c r="B55" s="7" t="s">
        <v>1093</v>
      </c>
      <c r="C55" s="3">
        <v>2493</v>
      </c>
      <c r="D55" s="7" t="s">
        <v>1448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84.85" hidden="1" customHeight="1" x14ac:dyDescent="0.3">
      <c r="A56" s="5" t="s">
        <v>1092</v>
      </c>
      <c r="B56" s="5" t="s">
        <v>1093</v>
      </c>
      <c r="C56" s="2">
        <v>1871</v>
      </c>
      <c r="D56" s="5" t="s">
        <v>483</v>
      </c>
      <c r="E56" s="6"/>
      <c r="F56" s="6"/>
      <c r="G56" s="6" t="s">
        <v>484</v>
      </c>
      <c r="H56" s="6"/>
      <c r="I56" s="6"/>
      <c r="J56" s="6"/>
      <c r="K56" s="6"/>
      <c r="L56" s="6" t="s">
        <v>781</v>
      </c>
      <c r="M56" s="6" t="s">
        <v>877</v>
      </c>
      <c r="N56" s="6"/>
    </row>
    <row r="57" spans="1:14" ht="84.85" hidden="1" customHeight="1" x14ac:dyDescent="0.3">
      <c r="A57" s="7" t="s">
        <v>1092</v>
      </c>
      <c r="B57" s="7" t="s">
        <v>1093</v>
      </c>
      <c r="C57" s="3">
        <v>112</v>
      </c>
      <c r="D57" s="7" t="s">
        <v>185</v>
      </c>
      <c r="E57" s="4" t="s">
        <v>73</v>
      </c>
      <c r="F57" s="4"/>
      <c r="G57" s="4"/>
      <c r="H57" s="4"/>
      <c r="I57" s="4"/>
      <c r="J57" s="4"/>
      <c r="K57" s="4"/>
      <c r="L57" s="4"/>
      <c r="M57" s="4"/>
      <c r="N57" s="4"/>
    </row>
    <row r="58" spans="1:14" ht="84.85" hidden="1" customHeight="1" x14ac:dyDescent="0.3">
      <c r="A58" s="5" t="s">
        <v>1092</v>
      </c>
      <c r="B58" s="5" t="s">
        <v>1093</v>
      </c>
      <c r="C58" s="2">
        <v>114</v>
      </c>
      <c r="D58" s="5" t="s">
        <v>70</v>
      </c>
      <c r="E58" s="6" t="s">
        <v>62</v>
      </c>
      <c r="F58" s="6"/>
      <c r="G58" s="6"/>
      <c r="H58" s="6"/>
      <c r="I58" s="6"/>
      <c r="J58" s="6"/>
      <c r="K58" s="6"/>
      <c r="L58" s="6"/>
      <c r="M58" s="6"/>
      <c r="N58" s="6"/>
    </row>
    <row r="59" spans="1:14" ht="84.85" hidden="1" customHeight="1" x14ac:dyDescent="0.3">
      <c r="A59" s="7" t="s">
        <v>1092</v>
      </c>
      <c r="B59" s="7" t="s">
        <v>1093</v>
      </c>
      <c r="C59" s="3">
        <v>2449</v>
      </c>
      <c r="D59" s="7" t="s">
        <v>1419</v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84.85" hidden="1" customHeight="1" x14ac:dyDescent="0.3">
      <c r="A60" s="5" t="s">
        <v>1092</v>
      </c>
      <c r="B60" s="5" t="s">
        <v>1093</v>
      </c>
      <c r="C60" s="2">
        <v>1808</v>
      </c>
      <c r="D60" s="5" t="s">
        <v>1451</v>
      </c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84.85" hidden="1" customHeight="1" x14ac:dyDescent="0.3">
      <c r="A61" s="7" t="s">
        <v>1092</v>
      </c>
      <c r="B61" s="7" t="s">
        <v>1093</v>
      </c>
      <c r="C61" s="3">
        <v>2450</v>
      </c>
      <c r="D61" s="7" t="s">
        <v>1476</v>
      </c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84.85" hidden="1" customHeight="1" x14ac:dyDescent="0.3">
      <c r="A62" s="5" t="s">
        <v>1092</v>
      </c>
      <c r="B62" s="5" t="s">
        <v>1093</v>
      </c>
      <c r="C62" s="2">
        <v>520</v>
      </c>
      <c r="D62" s="5" t="s">
        <v>472</v>
      </c>
      <c r="E62" s="6"/>
      <c r="F62" s="6" t="s">
        <v>473</v>
      </c>
      <c r="G62" s="6"/>
      <c r="H62" s="6"/>
      <c r="I62" s="6"/>
      <c r="J62" s="6"/>
      <c r="K62" s="6"/>
      <c r="L62" s="6"/>
      <c r="M62" s="6"/>
      <c r="N62" s="6"/>
    </row>
    <row r="63" spans="1:14" ht="36.75" hidden="1" customHeight="1" x14ac:dyDescent="0.3">
      <c r="A63" s="7" t="s">
        <v>1154</v>
      </c>
      <c r="B63" s="7" t="s">
        <v>1155</v>
      </c>
      <c r="C63" s="3">
        <v>182</v>
      </c>
      <c r="D63" s="7" t="s">
        <v>1477</v>
      </c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6.75" hidden="1" customHeight="1" x14ac:dyDescent="0.3">
      <c r="A64" s="5" t="s">
        <v>1154</v>
      </c>
      <c r="B64" s="5" t="s">
        <v>1155</v>
      </c>
      <c r="C64" s="2">
        <v>183</v>
      </c>
      <c r="D64" s="5" t="s">
        <v>1468</v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36.75" hidden="1" customHeight="1" x14ac:dyDescent="0.3">
      <c r="A65" s="7" t="s">
        <v>1154</v>
      </c>
      <c r="B65" s="7" t="s">
        <v>1155</v>
      </c>
      <c r="C65" s="3">
        <v>184</v>
      </c>
      <c r="D65" s="7" t="s">
        <v>1554</v>
      </c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36.75" hidden="1" customHeight="1" x14ac:dyDescent="0.3">
      <c r="A66" s="5" t="s">
        <v>1154</v>
      </c>
      <c r="B66" s="5" t="s">
        <v>1155</v>
      </c>
      <c r="C66" s="2">
        <v>185</v>
      </c>
      <c r="D66" s="5" t="s">
        <v>1371</v>
      </c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60.8" hidden="1" customHeight="1" x14ac:dyDescent="0.3">
      <c r="A67" s="7" t="s">
        <v>1154</v>
      </c>
      <c r="B67" s="7" t="s">
        <v>1155</v>
      </c>
      <c r="C67" s="3">
        <v>520</v>
      </c>
      <c r="D67" s="7" t="s">
        <v>472</v>
      </c>
      <c r="E67" s="4"/>
      <c r="F67" s="4" t="s">
        <v>473</v>
      </c>
      <c r="G67" s="4"/>
      <c r="H67" s="4"/>
      <c r="I67" s="4"/>
      <c r="J67" s="4"/>
      <c r="K67" s="4"/>
      <c r="L67" s="4"/>
      <c r="M67" s="4"/>
      <c r="N67" s="4"/>
    </row>
    <row r="68" spans="1:14" ht="84.85" hidden="1" customHeight="1" x14ac:dyDescent="0.3">
      <c r="A68" s="5" t="s">
        <v>1267</v>
      </c>
      <c r="B68" s="5" t="s">
        <v>827</v>
      </c>
      <c r="C68" s="2">
        <v>101</v>
      </c>
      <c r="D68" s="5" t="s">
        <v>218</v>
      </c>
      <c r="E68" s="6" t="s">
        <v>73</v>
      </c>
      <c r="F68" s="6"/>
      <c r="G68" s="6"/>
      <c r="H68" s="6"/>
      <c r="I68" s="6"/>
      <c r="J68" s="6"/>
      <c r="K68" s="6"/>
      <c r="L68" s="6"/>
      <c r="M68" s="6"/>
      <c r="N68" s="6"/>
    </row>
    <row r="69" spans="1:14" ht="48.85" hidden="1" customHeight="1" x14ac:dyDescent="0.3">
      <c r="A69" s="7" t="s">
        <v>1267</v>
      </c>
      <c r="B69" s="7" t="s">
        <v>827</v>
      </c>
      <c r="C69" s="3">
        <v>200</v>
      </c>
      <c r="D69" s="7" t="s">
        <v>827</v>
      </c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72.75" hidden="1" customHeight="1" x14ac:dyDescent="0.3">
      <c r="A70" s="5" t="s">
        <v>1267</v>
      </c>
      <c r="B70" s="5" t="s">
        <v>827</v>
      </c>
      <c r="C70" s="2">
        <v>134</v>
      </c>
      <c r="D70" s="5" t="s">
        <v>67</v>
      </c>
      <c r="E70" s="6" t="s">
        <v>68</v>
      </c>
      <c r="F70" s="6"/>
      <c r="G70" s="6"/>
      <c r="H70" s="6"/>
      <c r="I70" s="6"/>
      <c r="J70" s="6"/>
      <c r="K70" s="6"/>
      <c r="L70" s="6"/>
      <c r="M70" s="6"/>
      <c r="N70" s="6"/>
    </row>
    <row r="71" spans="1:14" ht="48.85" hidden="1" customHeight="1" x14ac:dyDescent="0.3">
      <c r="A71" s="7" t="s">
        <v>1267</v>
      </c>
      <c r="B71" s="7" t="s">
        <v>827</v>
      </c>
      <c r="C71" s="3">
        <v>183</v>
      </c>
      <c r="D71" s="7" t="s">
        <v>1468</v>
      </c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48.85" hidden="1" customHeight="1" x14ac:dyDescent="0.3">
      <c r="A72" s="5" t="s">
        <v>1267</v>
      </c>
      <c r="B72" s="5" t="s">
        <v>827</v>
      </c>
      <c r="C72" s="2">
        <v>190</v>
      </c>
      <c r="D72" s="5" t="s">
        <v>1463</v>
      </c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48.85" hidden="1" customHeight="1" x14ac:dyDescent="0.3">
      <c r="A73" s="7" t="s">
        <v>1267</v>
      </c>
      <c r="B73" s="7" t="s">
        <v>827</v>
      </c>
      <c r="C73" s="3">
        <v>2494</v>
      </c>
      <c r="D73" s="7" t="s">
        <v>1505</v>
      </c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48.85" hidden="1" customHeight="1" x14ac:dyDescent="0.3">
      <c r="A74" s="5" t="s">
        <v>1267</v>
      </c>
      <c r="B74" s="5" t="s">
        <v>827</v>
      </c>
      <c r="C74" s="2">
        <v>2498</v>
      </c>
      <c r="D74" s="5" t="s">
        <v>1384</v>
      </c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48.85" hidden="1" customHeight="1" x14ac:dyDescent="0.3">
      <c r="A75" s="7" t="s">
        <v>1267</v>
      </c>
      <c r="B75" s="7" t="s">
        <v>827</v>
      </c>
      <c r="C75" s="3">
        <v>2499</v>
      </c>
      <c r="D75" s="7" t="s">
        <v>1561</v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60.8" hidden="1" customHeight="1" x14ac:dyDescent="0.3">
      <c r="A76" s="5" t="s">
        <v>1267</v>
      </c>
      <c r="B76" s="5" t="s">
        <v>827</v>
      </c>
      <c r="C76" s="2">
        <v>2500</v>
      </c>
      <c r="D76" s="5" t="s">
        <v>1560</v>
      </c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60.8" hidden="1" customHeight="1" x14ac:dyDescent="0.3">
      <c r="A77" s="7" t="s">
        <v>1267</v>
      </c>
      <c r="B77" s="7" t="s">
        <v>827</v>
      </c>
      <c r="C77" s="3">
        <v>133</v>
      </c>
      <c r="D77" s="7" t="s">
        <v>1376</v>
      </c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48.85" hidden="1" customHeight="1" x14ac:dyDescent="0.3">
      <c r="A78" s="5" t="s">
        <v>1267</v>
      </c>
      <c r="B78" s="5" t="s">
        <v>827</v>
      </c>
      <c r="C78" s="2">
        <v>146</v>
      </c>
      <c r="D78" s="5" t="s">
        <v>1506</v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48.85" hidden="1" customHeight="1" x14ac:dyDescent="0.3">
      <c r="A79" s="7" t="s">
        <v>1267</v>
      </c>
      <c r="B79" s="7" t="s">
        <v>827</v>
      </c>
      <c r="C79" s="3">
        <v>184</v>
      </c>
      <c r="D79" s="7" t="s">
        <v>1554</v>
      </c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60.8" hidden="1" customHeight="1" x14ac:dyDescent="0.3">
      <c r="A80" s="5" t="s">
        <v>1267</v>
      </c>
      <c r="B80" s="5" t="s">
        <v>827</v>
      </c>
      <c r="C80" s="2">
        <v>520</v>
      </c>
      <c r="D80" s="5" t="s">
        <v>472</v>
      </c>
      <c r="E80" s="6"/>
      <c r="F80" s="6" t="s">
        <v>473</v>
      </c>
      <c r="G80" s="6"/>
      <c r="H80" s="6"/>
      <c r="I80" s="6"/>
      <c r="J80" s="6"/>
      <c r="K80" s="6"/>
      <c r="L80" s="6"/>
      <c r="M80" s="6"/>
      <c r="N80" s="6"/>
    </row>
    <row r="81" spans="1:14" ht="84.85" hidden="1" customHeight="1" x14ac:dyDescent="0.3">
      <c r="A81" s="7" t="s">
        <v>1289</v>
      </c>
      <c r="B81" s="7" t="s">
        <v>1290</v>
      </c>
      <c r="C81" s="3">
        <v>101</v>
      </c>
      <c r="D81" s="7" t="s">
        <v>218</v>
      </c>
      <c r="E81" s="4" t="s">
        <v>73</v>
      </c>
      <c r="F81" s="4"/>
      <c r="G81" s="4"/>
      <c r="H81" s="4"/>
      <c r="I81" s="4"/>
      <c r="J81" s="4"/>
      <c r="K81" s="4"/>
      <c r="L81" s="4"/>
      <c r="M81" s="4"/>
      <c r="N81" s="4"/>
    </row>
    <row r="82" spans="1:14" ht="72.75" hidden="1" customHeight="1" x14ac:dyDescent="0.3">
      <c r="A82" s="5" t="s">
        <v>1289</v>
      </c>
      <c r="B82" s="5" t="s">
        <v>1290</v>
      </c>
      <c r="C82" s="2">
        <v>212</v>
      </c>
      <c r="D82" s="5" t="s">
        <v>209</v>
      </c>
      <c r="E82" s="6" t="s">
        <v>73</v>
      </c>
      <c r="F82" s="6"/>
      <c r="G82" s="6"/>
      <c r="H82" s="6"/>
      <c r="I82" s="6"/>
      <c r="J82" s="6"/>
      <c r="K82" s="6"/>
      <c r="L82" s="6"/>
      <c r="M82" s="6"/>
      <c r="N82" s="6"/>
    </row>
    <row r="83" spans="1:14" ht="72.75" hidden="1" customHeight="1" x14ac:dyDescent="0.3">
      <c r="A83" s="7" t="s">
        <v>1289</v>
      </c>
      <c r="B83" s="7" t="s">
        <v>1290</v>
      </c>
      <c r="C83" s="3">
        <v>134</v>
      </c>
      <c r="D83" s="7" t="s">
        <v>67</v>
      </c>
      <c r="E83" s="4" t="s">
        <v>68</v>
      </c>
      <c r="F83" s="4"/>
      <c r="G83" s="4"/>
      <c r="H83" s="4"/>
      <c r="I83" s="4"/>
      <c r="J83" s="4"/>
      <c r="K83" s="4"/>
      <c r="L83" s="4"/>
      <c r="M83" s="4"/>
      <c r="N83" s="4"/>
    </row>
    <row r="84" spans="1:14" ht="48.85" hidden="1" customHeight="1" x14ac:dyDescent="0.3">
      <c r="A84" s="5" t="s">
        <v>1289</v>
      </c>
      <c r="B84" s="5" t="s">
        <v>1290</v>
      </c>
      <c r="C84" s="2">
        <v>220</v>
      </c>
      <c r="D84" s="5" t="s">
        <v>1473</v>
      </c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72.75" hidden="1" customHeight="1" x14ac:dyDescent="0.3">
      <c r="A85" s="7" t="s">
        <v>1289</v>
      </c>
      <c r="B85" s="7" t="s">
        <v>1290</v>
      </c>
      <c r="C85" s="3">
        <v>214</v>
      </c>
      <c r="D85" s="7" t="s">
        <v>1487</v>
      </c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24.8" hidden="1" customHeight="1" x14ac:dyDescent="0.3">
      <c r="A86" s="5" t="s">
        <v>1289</v>
      </c>
      <c r="B86" s="5" t="s">
        <v>1290</v>
      </c>
      <c r="C86" s="2">
        <v>213</v>
      </c>
      <c r="D86" s="5" t="s">
        <v>1465</v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36.75" hidden="1" customHeight="1" x14ac:dyDescent="0.3">
      <c r="A87" s="7" t="s">
        <v>1289</v>
      </c>
      <c r="B87" s="7" t="s">
        <v>1290</v>
      </c>
      <c r="C87" s="3">
        <v>240</v>
      </c>
      <c r="D87" s="7" t="s">
        <v>1556</v>
      </c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60.8" hidden="1" customHeight="1" x14ac:dyDescent="0.3">
      <c r="A88" s="5" t="s">
        <v>1289</v>
      </c>
      <c r="B88" s="5" t="s">
        <v>1290</v>
      </c>
      <c r="C88" s="2">
        <v>133</v>
      </c>
      <c r="D88" s="5" t="s">
        <v>1376</v>
      </c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36.75" hidden="1" customHeight="1" x14ac:dyDescent="0.3">
      <c r="A89" s="7" t="s">
        <v>1289</v>
      </c>
      <c r="B89" s="7" t="s">
        <v>1290</v>
      </c>
      <c r="C89" s="3">
        <v>201</v>
      </c>
      <c r="D89" s="7" t="s">
        <v>1488</v>
      </c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48.85" hidden="1" customHeight="1" x14ac:dyDescent="0.3">
      <c r="A90" s="5" t="s">
        <v>1289</v>
      </c>
      <c r="B90" s="5" t="s">
        <v>1290</v>
      </c>
      <c r="C90" s="2">
        <v>146</v>
      </c>
      <c r="D90" s="5" t="s">
        <v>1506</v>
      </c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60.8" hidden="1" customHeight="1" x14ac:dyDescent="0.3">
      <c r="A91" s="7" t="s">
        <v>1289</v>
      </c>
      <c r="B91" s="7" t="s">
        <v>1290</v>
      </c>
      <c r="C91" s="3">
        <v>520</v>
      </c>
      <c r="D91" s="7" t="s">
        <v>472</v>
      </c>
      <c r="E91" s="4"/>
      <c r="F91" s="4" t="s">
        <v>473</v>
      </c>
      <c r="G91" s="4"/>
      <c r="H91" s="4"/>
      <c r="I91" s="4"/>
      <c r="J91" s="4"/>
      <c r="K91" s="4"/>
      <c r="L91" s="4"/>
      <c r="M91" s="4"/>
      <c r="N91" s="4"/>
    </row>
    <row r="92" spans="1:14" ht="96.8" hidden="1" customHeight="1" x14ac:dyDescent="0.3">
      <c r="A92" s="5" t="s">
        <v>1089</v>
      </c>
      <c r="B92" s="5" t="s">
        <v>1090</v>
      </c>
      <c r="C92" s="2">
        <v>161</v>
      </c>
      <c r="D92" s="5" t="s">
        <v>1409</v>
      </c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72.75" hidden="1" customHeight="1" x14ac:dyDescent="0.3">
      <c r="A93" s="7" t="s">
        <v>1089</v>
      </c>
      <c r="B93" s="7" t="s">
        <v>1090</v>
      </c>
      <c r="C93" s="3">
        <v>166</v>
      </c>
      <c r="D93" s="7" t="s">
        <v>1410</v>
      </c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72.75" hidden="1" customHeight="1" x14ac:dyDescent="0.3">
      <c r="A94" s="5" t="s">
        <v>1089</v>
      </c>
      <c r="B94" s="5" t="s">
        <v>1090</v>
      </c>
      <c r="C94" s="2">
        <v>134</v>
      </c>
      <c r="D94" s="5" t="s">
        <v>67</v>
      </c>
      <c r="E94" s="6" t="s">
        <v>68</v>
      </c>
      <c r="F94" s="6"/>
      <c r="G94" s="6"/>
      <c r="H94" s="6"/>
      <c r="I94" s="6"/>
      <c r="J94" s="6"/>
      <c r="K94" s="6"/>
      <c r="L94" s="6"/>
      <c r="M94" s="6"/>
      <c r="N94" s="6"/>
    </row>
    <row r="95" spans="1:14" ht="60.8" hidden="1" customHeight="1" x14ac:dyDescent="0.3">
      <c r="A95" s="7" t="s">
        <v>1089</v>
      </c>
      <c r="B95" s="7" t="s">
        <v>1090</v>
      </c>
      <c r="C95" s="3">
        <v>164</v>
      </c>
      <c r="D95" s="7" t="s">
        <v>1407</v>
      </c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36.75" hidden="1" customHeight="1" x14ac:dyDescent="0.3">
      <c r="A96" s="5" t="s">
        <v>1089</v>
      </c>
      <c r="B96" s="5" t="s">
        <v>1090</v>
      </c>
      <c r="C96" s="2">
        <v>165</v>
      </c>
      <c r="D96" s="5" t="s">
        <v>1408</v>
      </c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96.8" hidden="1" customHeight="1" x14ac:dyDescent="0.3">
      <c r="A97" s="7" t="s">
        <v>1089</v>
      </c>
      <c r="B97" s="7" t="s">
        <v>1090</v>
      </c>
      <c r="C97" s="3">
        <v>163</v>
      </c>
      <c r="D97" s="7" t="s">
        <v>1406</v>
      </c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60.8" hidden="1" customHeight="1" x14ac:dyDescent="0.3">
      <c r="A98" s="5" t="s">
        <v>1089</v>
      </c>
      <c r="B98" s="5" t="s">
        <v>1090</v>
      </c>
      <c r="C98" s="2">
        <v>520</v>
      </c>
      <c r="D98" s="5" t="s">
        <v>472</v>
      </c>
      <c r="E98" s="6"/>
      <c r="F98" s="6" t="s">
        <v>473</v>
      </c>
      <c r="G98" s="6"/>
      <c r="H98" s="6"/>
      <c r="I98" s="6"/>
      <c r="J98" s="6"/>
      <c r="K98" s="6"/>
      <c r="L98" s="6"/>
      <c r="M98" s="6"/>
      <c r="N98" s="6"/>
    </row>
    <row r="99" spans="1:14" ht="84.85" hidden="1" customHeight="1" x14ac:dyDescent="0.3">
      <c r="A99" s="7" t="s">
        <v>1308</v>
      </c>
      <c r="B99" s="7" t="s">
        <v>1309</v>
      </c>
      <c r="C99" s="3">
        <v>101</v>
      </c>
      <c r="D99" s="7" t="s">
        <v>218</v>
      </c>
      <c r="E99" s="4" t="s">
        <v>73</v>
      </c>
      <c r="F99" s="4"/>
      <c r="G99" s="4"/>
      <c r="H99" s="4"/>
      <c r="I99" s="4"/>
      <c r="J99" s="4"/>
      <c r="K99" s="4"/>
      <c r="L99" s="4"/>
      <c r="M99" s="4"/>
      <c r="N99" s="4"/>
    </row>
    <row r="100" spans="1:14" ht="72.75" hidden="1" customHeight="1" x14ac:dyDescent="0.3">
      <c r="A100" s="5" t="s">
        <v>1308</v>
      </c>
      <c r="B100" s="5" t="s">
        <v>1309</v>
      </c>
      <c r="C100" s="2">
        <v>112</v>
      </c>
      <c r="D100" s="5" t="s">
        <v>185</v>
      </c>
      <c r="E100" s="6" t="s">
        <v>73</v>
      </c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72.75" hidden="1" customHeight="1" x14ac:dyDescent="0.3">
      <c r="A101" s="7" t="s">
        <v>1308</v>
      </c>
      <c r="B101" s="7" t="s">
        <v>1309</v>
      </c>
      <c r="C101" s="3">
        <v>134</v>
      </c>
      <c r="D101" s="7" t="s">
        <v>67</v>
      </c>
      <c r="E101" s="4" t="s">
        <v>68</v>
      </c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72.75" hidden="1" customHeight="1" x14ac:dyDescent="0.3">
      <c r="A102" s="5" t="s">
        <v>1308</v>
      </c>
      <c r="B102" s="5" t="s">
        <v>1309</v>
      </c>
      <c r="C102" s="2">
        <v>113</v>
      </c>
      <c r="D102" s="5" t="s">
        <v>72</v>
      </c>
      <c r="E102" s="6" t="s">
        <v>73</v>
      </c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72.75" hidden="1" customHeight="1" x14ac:dyDescent="0.3">
      <c r="A103" s="7" t="s">
        <v>1308</v>
      </c>
      <c r="B103" s="7" t="s">
        <v>1309</v>
      </c>
      <c r="C103" s="3">
        <v>114</v>
      </c>
      <c r="D103" s="7" t="s">
        <v>70</v>
      </c>
      <c r="E103" s="4" t="s">
        <v>62</v>
      </c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60.8" hidden="1" customHeight="1" x14ac:dyDescent="0.3">
      <c r="A104" s="5" t="s">
        <v>1308</v>
      </c>
      <c r="B104" s="5" t="s">
        <v>1309</v>
      </c>
      <c r="C104" s="2">
        <v>2004</v>
      </c>
      <c r="D104" s="5" t="s">
        <v>1377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60.8" hidden="1" customHeight="1" x14ac:dyDescent="0.3">
      <c r="A105" s="7" t="s">
        <v>1308</v>
      </c>
      <c r="B105" s="7" t="s">
        <v>1309</v>
      </c>
      <c r="C105" s="3">
        <v>133</v>
      </c>
      <c r="D105" s="7" t="s">
        <v>1376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72.75" hidden="1" customHeight="1" x14ac:dyDescent="0.3">
      <c r="A106" s="5" t="s">
        <v>1308</v>
      </c>
      <c r="B106" s="5" t="s">
        <v>1309</v>
      </c>
      <c r="C106" s="2">
        <v>2006</v>
      </c>
      <c r="D106" s="5" t="s">
        <v>1378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60.8" hidden="1" customHeight="1" x14ac:dyDescent="0.3">
      <c r="A107" s="7" t="s">
        <v>1308</v>
      </c>
      <c r="B107" s="7" t="s">
        <v>1309</v>
      </c>
      <c r="C107" s="3">
        <v>2002</v>
      </c>
      <c r="D107" s="7" t="s">
        <v>1379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60.8" hidden="1" customHeight="1" x14ac:dyDescent="0.3">
      <c r="A108" s="5" t="s">
        <v>1308</v>
      </c>
      <c r="B108" s="5" t="s">
        <v>1309</v>
      </c>
      <c r="C108" s="2">
        <v>146</v>
      </c>
      <c r="D108" s="5" t="s">
        <v>1506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60.8" hidden="1" customHeight="1" x14ac:dyDescent="0.3">
      <c r="A109" s="7" t="s">
        <v>1308</v>
      </c>
      <c r="B109" s="7" t="s">
        <v>1309</v>
      </c>
      <c r="C109" s="3">
        <v>520</v>
      </c>
      <c r="D109" s="7" t="s">
        <v>472</v>
      </c>
      <c r="E109" s="4"/>
      <c r="F109" s="4" t="s">
        <v>473</v>
      </c>
      <c r="G109" s="4"/>
      <c r="H109" s="4"/>
      <c r="I109" s="4"/>
      <c r="J109" s="4"/>
      <c r="K109" s="4"/>
      <c r="L109" s="4"/>
      <c r="M109" s="4"/>
      <c r="N109" s="4"/>
    </row>
    <row r="110" spans="1:14" ht="144.75" hidden="1" customHeight="1" x14ac:dyDescent="0.3">
      <c r="A110" s="5" t="s">
        <v>1078</v>
      </c>
      <c r="B110" s="5" t="s">
        <v>1079</v>
      </c>
      <c r="C110" s="2">
        <v>1842</v>
      </c>
      <c r="D110" s="5" t="s">
        <v>100</v>
      </c>
      <c r="E110" s="6" t="s">
        <v>101</v>
      </c>
      <c r="F110" s="6" t="s">
        <v>329</v>
      </c>
      <c r="G110" s="6"/>
      <c r="H110" s="6"/>
      <c r="I110" s="6"/>
      <c r="J110" s="6" t="s">
        <v>602</v>
      </c>
      <c r="K110" s="6"/>
      <c r="L110" s="6"/>
      <c r="M110" s="6"/>
      <c r="N110" s="6"/>
    </row>
    <row r="111" spans="1:14" ht="144.75" hidden="1" customHeight="1" x14ac:dyDescent="0.3">
      <c r="A111" s="7" t="s">
        <v>1078</v>
      </c>
      <c r="B111" s="7" t="s">
        <v>1079</v>
      </c>
      <c r="C111" s="3">
        <v>1843</v>
      </c>
      <c r="D111" s="7" t="s">
        <v>103</v>
      </c>
      <c r="E111" s="4" t="s">
        <v>101</v>
      </c>
      <c r="F111" s="4" t="s">
        <v>329</v>
      </c>
      <c r="G111" s="4"/>
      <c r="H111" s="4"/>
      <c r="I111" s="4"/>
      <c r="J111" s="4" t="s">
        <v>602</v>
      </c>
      <c r="K111" s="4"/>
      <c r="L111" s="4"/>
      <c r="M111" s="4"/>
      <c r="N111" s="4"/>
    </row>
    <row r="112" spans="1:14" ht="144.75" hidden="1" customHeight="1" x14ac:dyDescent="0.3">
      <c r="A112" s="5" t="s">
        <v>1078</v>
      </c>
      <c r="B112" s="5" t="s">
        <v>1079</v>
      </c>
      <c r="C112" s="2">
        <v>1844</v>
      </c>
      <c r="D112" s="5" t="s">
        <v>105</v>
      </c>
      <c r="E112" s="6" t="s">
        <v>101</v>
      </c>
      <c r="F112" s="6" t="s">
        <v>329</v>
      </c>
      <c r="G112" s="6"/>
      <c r="H112" s="6"/>
      <c r="I112" s="6"/>
      <c r="J112" s="6" t="s">
        <v>603</v>
      </c>
      <c r="K112" s="6"/>
      <c r="L112" s="6"/>
      <c r="M112" s="6"/>
      <c r="N112" s="6"/>
    </row>
    <row r="113" spans="1:14" ht="144.75" hidden="1" customHeight="1" x14ac:dyDescent="0.3">
      <c r="A113" s="7" t="s">
        <v>1078</v>
      </c>
      <c r="B113" s="7" t="s">
        <v>1079</v>
      </c>
      <c r="C113" s="3">
        <v>1845</v>
      </c>
      <c r="D113" s="7" t="s">
        <v>107</v>
      </c>
      <c r="E113" s="4" t="s">
        <v>101</v>
      </c>
      <c r="F113" s="4" t="s">
        <v>329</v>
      </c>
      <c r="G113" s="4"/>
      <c r="H113" s="4"/>
      <c r="I113" s="4"/>
      <c r="J113" s="4" t="s">
        <v>603</v>
      </c>
      <c r="K113" s="4"/>
      <c r="L113" s="4"/>
      <c r="M113" s="4"/>
      <c r="N113" s="4"/>
    </row>
    <row r="114" spans="1:14" ht="216.75" hidden="1" customHeight="1" x14ac:dyDescent="0.3">
      <c r="A114" s="5" t="s">
        <v>1078</v>
      </c>
      <c r="B114" s="5" t="s">
        <v>1079</v>
      </c>
      <c r="C114" s="2">
        <v>1769</v>
      </c>
      <c r="D114" s="5" t="s">
        <v>840</v>
      </c>
      <c r="E114" s="6"/>
      <c r="F114" s="6"/>
      <c r="G114" s="6"/>
      <c r="H114" s="6"/>
      <c r="I114" s="6"/>
      <c r="J114" s="6"/>
      <c r="K114" s="6"/>
      <c r="L114" s="6" t="s">
        <v>1603</v>
      </c>
      <c r="M114" s="6"/>
      <c r="N114" s="6"/>
    </row>
    <row r="115" spans="1:14" ht="144.75" hidden="1" customHeight="1" x14ac:dyDescent="0.3">
      <c r="A115" s="7" t="s">
        <v>1078</v>
      </c>
      <c r="B115" s="7" t="s">
        <v>1079</v>
      </c>
      <c r="C115" s="3">
        <v>1803</v>
      </c>
      <c r="D115" s="7" t="s">
        <v>310</v>
      </c>
      <c r="E115" s="4"/>
      <c r="F115" s="4" t="s">
        <v>311</v>
      </c>
      <c r="G115" s="4"/>
      <c r="H115" s="4"/>
      <c r="I115" s="4"/>
      <c r="J115" s="4"/>
      <c r="K115" s="4"/>
      <c r="L115" s="4"/>
      <c r="M115" s="4"/>
      <c r="N115" s="4"/>
    </row>
    <row r="116" spans="1:14" ht="72.75" hidden="1" customHeight="1" x14ac:dyDescent="0.3">
      <c r="A116" s="5" t="s">
        <v>1078</v>
      </c>
      <c r="B116" s="5" t="s">
        <v>1079</v>
      </c>
      <c r="C116" s="2">
        <v>1820</v>
      </c>
      <c r="D116" s="5" t="s">
        <v>1383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60.8" hidden="1" customHeight="1" x14ac:dyDescent="0.3">
      <c r="A117" s="7" t="s">
        <v>1078</v>
      </c>
      <c r="B117" s="7" t="s">
        <v>1079</v>
      </c>
      <c r="C117" s="3">
        <v>1822</v>
      </c>
      <c r="D117" s="7" t="s">
        <v>598</v>
      </c>
      <c r="E117" s="4"/>
      <c r="F117" s="4"/>
      <c r="G117" s="4"/>
      <c r="H117" s="4"/>
      <c r="I117" s="4"/>
      <c r="J117" s="4" t="s">
        <v>599</v>
      </c>
      <c r="K117" s="4"/>
      <c r="L117" s="4"/>
      <c r="M117" s="4"/>
      <c r="N117" s="4"/>
    </row>
    <row r="118" spans="1:14" ht="24.8" hidden="1" customHeight="1" x14ac:dyDescent="0.3">
      <c r="A118" s="5" t="s">
        <v>1078</v>
      </c>
      <c r="B118" s="5" t="s">
        <v>1079</v>
      </c>
      <c r="C118" s="2">
        <v>1821</v>
      </c>
      <c r="D118" s="5" t="s">
        <v>1426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60.8" hidden="1" customHeight="1" x14ac:dyDescent="0.3">
      <c r="A119" s="7" t="s">
        <v>1078</v>
      </c>
      <c r="B119" s="7" t="s">
        <v>1079</v>
      </c>
      <c r="C119" s="3">
        <v>1828</v>
      </c>
      <c r="D119" s="7" t="s">
        <v>1402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4.75" hidden="1" customHeight="1" x14ac:dyDescent="0.3">
      <c r="A120" s="5" t="s">
        <v>1078</v>
      </c>
      <c r="B120" s="5" t="s">
        <v>1079</v>
      </c>
      <c r="C120" s="2">
        <v>1829</v>
      </c>
      <c r="D120" s="5" t="s">
        <v>422</v>
      </c>
      <c r="E120" s="6"/>
      <c r="F120" s="7" t="s">
        <v>371</v>
      </c>
      <c r="G120" s="6"/>
      <c r="H120" s="6"/>
      <c r="I120" s="6"/>
      <c r="J120" s="6" t="s">
        <v>608</v>
      </c>
      <c r="K120" s="6"/>
      <c r="L120" s="6"/>
      <c r="M120" s="6"/>
      <c r="N120" s="6"/>
    </row>
    <row r="121" spans="1:14" ht="60.8" hidden="1" customHeight="1" x14ac:dyDescent="0.3">
      <c r="A121" s="7" t="s">
        <v>1078</v>
      </c>
      <c r="B121" s="7" t="s">
        <v>1079</v>
      </c>
      <c r="C121" s="3">
        <v>520</v>
      </c>
      <c r="D121" s="7" t="s">
        <v>472</v>
      </c>
      <c r="E121" s="4"/>
      <c r="F121" s="4" t="s">
        <v>473</v>
      </c>
      <c r="G121" s="4"/>
      <c r="H121" s="4"/>
      <c r="I121" s="4"/>
      <c r="J121" s="4"/>
      <c r="K121" s="4"/>
      <c r="L121" s="4"/>
      <c r="M121" s="4"/>
      <c r="N121" s="4"/>
    </row>
    <row r="122" spans="1:14" ht="156.85" hidden="1" customHeight="1" x14ac:dyDescent="0.3">
      <c r="A122" s="5" t="s">
        <v>1141</v>
      </c>
      <c r="B122" s="5" t="s">
        <v>1142</v>
      </c>
      <c r="C122" s="2">
        <v>1756</v>
      </c>
      <c r="D122" s="5" t="s">
        <v>163</v>
      </c>
      <c r="E122" s="6" t="s">
        <v>164</v>
      </c>
      <c r="F122" s="6" t="s">
        <v>368</v>
      </c>
      <c r="G122" s="6"/>
      <c r="H122" s="6"/>
      <c r="I122" s="6"/>
      <c r="J122" s="6" t="s">
        <v>604</v>
      </c>
      <c r="K122" s="6"/>
      <c r="L122" s="6" t="s">
        <v>782</v>
      </c>
      <c r="M122" s="6"/>
      <c r="N122" s="6" t="s">
        <v>917</v>
      </c>
    </row>
    <row r="123" spans="1:14" ht="156.85" hidden="1" customHeight="1" x14ac:dyDescent="0.3">
      <c r="A123" s="7" t="s">
        <v>1141</v>
      </c>
      <c r="B123" s="7" t="s">
        <v>1142</v>
      </c>
      <c r="C123" s="3">
        <v>1757</v>
      </c>
      <c r="D123" s="7" t="s">
        <v>166</v>
      </c>
      <c r="E123" s="4" t="s">
        <v>164</v>
      </c>
      <c r="F123" s="4" t="s">
        <v>368</v>
      </c>
      <c r="G123" s="4"/>
      <c r="H123" s="4"/>
      <c r="I123" s="4"/>
      <c r="J123" s="4" t="s">
        <v>605</v>
      </c>
      <c r="K123" s="4"/>
      <c r="L123" s="4" t="s">
        <v>783</v>
      </c>
      <c r="M123" s="4"/>
      <c r="N123" s="4" t="s">
        <v>917</v>
      </c>
    </row>
    <row r="124" spans="1:14" ht="300.85000000000002" hidden="1" customHeight="1" x14ac:dyDescent="0.3">
      <c r="A124" s="5" t="s">
        <v>1141</v>
      </c>
      <c r="B124" s="5" t="s">
        <v>1142</v>
      </c>
      <c r="C124" s="2">
        <v>1758</v>
      </c>
      <c r="D124" s="5" t="s">
        <v>168</v>
      </c>
      <c r="E124" s="6" t="s">
        <v>164</v>
      </c>
      <c r="F124" s="6" t="s">
        <v>368</v>
      </c>
      <c r="G124" s="6"/>
      <c r="H124" s="6"/>
      <c r="I124" s="6"/>
      <c r="J124" s="6" t="s">
        <v>606</v>
      </c>
      <c r="K124" s="6"/>
      <c r="L124" s="6" t="s">
        <v>783</v>
      </c>
      <c r="M124" s="6"/>
      <c r="N124" s="6" t="s">
        <v>917</v>
      </c>
    </row>
    <row r="125" spans="1:14" ht="156.85" hidden="1" customHeight="1" x14ac:dyDescent="0.3">
      <c r="A125" s="7" t="s">
        <v>1141</v>
      </c>
      <c r="B125" s="7" t="s">
        <v>1142</v>
      </c>
      <c r="C125" s="3">
        <v>1759</v>
      </c>
      <c r="D125" s="7" t="s">
        <v>170</v>
      </c>
      <c r="E125" s="4" t="s">
        <v>164</v>
      </c>
      <c r="F125" s="4" t="s">
        <v>368</v>
      </c>
      <c r="G125" s="4"/>
      <c r="H125" s="4"/>
      <c r="I125" s="4"/>
      <c r="J125" s="4" t="s">
        <v>607</v>
      </c>
      <c r="K125" s="4"/>
      <c r="L125" s="4" t="s">
        <v>783</v>
      </c>
      <c r="M125" s="4"/>
      <c r="N125" s="4" t="s">
        <v>917</v>
      </c>
    </row>
    <row r="126" spans="1:14" ht="132.80000000000001" hidden="1" customHeight="1" x14ac:dyDescent="0.3">
      <c r="A126" s="5" t="s">
        <v>1141</v>
      </c>
      <c r="B126" s="5" t="s">
        <v>1142</v>
      </c>
      <c r="C126" s="2">
        <v>1762</v>
      </c>
      <c r="D126" s="5" t="s">
        <v>314</v>
      </c>
      <c r="E126" s="6"/>
      <c r="F126" s="6" t="s">
        <v>315</v>
      </c>
      <c r="G126" s="6"/>
      <c r="H126" s="6"/>
      <c r="I126" s="6"/>
      <c r="J126" s="6" t="s">
        <v>599</v>
      </c>
      <c r="K126" s="6"/>
      <c r="L126" s="6" t="s">
        <v>744</v>
      </c>
      <c r="M126" s="6"/>
      <c r="N126" s="6"/>
    </row>
    <row r="127" spans="1:14" ht="132.80000000000001" hidden="1" customHeight="1" x14ac:dyDescent="0.3">
      <c r="A127" s="7" t="s">
        <v>1141</v>
      </c>
      <c r="B127" s="7" t="s">
        <v>1142</v>
      </c>
      <c r="C127" s="3">
        <v>1765</v>
      </c>
      <c r="D127" s="7" t="s">
        <v>414</v>
      </c>
      <c r="E127" s="4"/>
      <c r="F127" s="4" t="s">
        <v>387</v>
      </c>
      <c r="G127" s="4" t="s">
        <v>484</v>
      </c>
      <c r="H127" s="4"/>
      <c r="I127" s="4"/>
      <c r="J127" s="4"/>
      <c r="K127" s="4"/>
      <c r="L127" s="4" t="s">
        <v>815</v>
      </c>
      <c r="M127" s="4"/>
      <c r="N127" s="4"/>
    </row>
    <row r="128" spans="1:14" ht="132.80000000000001" hidden="1" customHeight="1" x14ac:dyDescent="0.3">
      <c r="A128" s="5" t="s">
        <v>1141</v>
      </c>
      <c r="B128" s="5" t="s">
        <v>1142</v>
      </c>
      <c r="C128" s="2">
        <v>1766</v>
      </c>
      <c r="D128" s="5" t="s">
        <v>1497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32.80000000000001" hidden="1" customHeight="1" x14ac:dyDescent="0.3">
      <c r="A129" s="7" t="s">
        <v>1141</v>
      </c>
      <c r="B129" s="7" t="s">
        <v>1142</v>
      </c>
      <c r="C129" s="3">
        <v>1767</v>
      </c>
      <c r="D129" s="7" t="s">
        <v>433</v>
      </c>
      <c r="E129" s="4"/>
      <c r="F129" s="4" t="s">
        <v>387</v>
      </c>
      <c r="G129" s="4"/>
      <c r="H129" s="4"/>
      <c r="I129" s="4"/>
      <c r="J129" s="4"/>
      <c r="K129" s="4"/>
      <c r="L129" s="4" t="s">
        <v>825</v>
      </c>
      <c r="M129" s="4"/>
      <c r="N129" s="4"/>
    </row>
    <row r="130" spans="1:14" ht="216.75" hidden="1" customHeight="1" x14ac:dyDescent="0.3">
      <c r="A130" s="5" t="s">
        <v>1141</v>
      </c>
      <c r="B130" s="5" t="s">
        <v>1142</v>
      </c>
      <c r="C130" s="2">
        <v>1769</v>
      </c>
      <c r="D130" s="5" t="s">
        <v>840</v>
      </c>
      <c r="E130" s="6"/>
      <c r="F130" s="6"/>
      <c r="G130" s="6"/>
      <c r="H130" s="6"/>
      <c r="I130" s="6"/>
      <c r="J130" s="6"/>
      <c r="K130" s="6"/>
      <c r="L130" s="6" t="s">
        <v>1603</v>
      </c>
      <c r="M130" s="6"/>
      <c r="N130" s="6"/>
    </row>
    <row r="131" spans="1:14" ht="132.80000000000001" hidden="1" customHeight="1" x14ac:dyDescent="0.3">
      <c r="A131" s="7" t="s">
        <v>1141</v>
      </c>
      <c r="B131" s="7" t="s">
        <v>1142</v>
      </c>
      <c r="C131" s="3">
        <v>1771</v>
      </c>
      <c r="D131" s="7" t="s">
        <v>449</v>
      </c>
      <c r="E131" s="4"/>
      <c r="F131" s="4" t="s">
        <v>450</v>
      </c>
      <c r="G131" s="4" t="s">
        <v>497</v>
      </c>
      <c r="H131" s="4"/>
      <c r="I131" s="4"/>
      <c r="J131" s="4"/>
      <c r="K131" s="4"/>
      <c r="L131" s="4" t="s">
        <v>853</v>
      </c>
      <c r="M131" s="4"/>
      <c r="N131" s="4"/>
    </row>
    <row r="132" spans="1:14" ht="132.80000000000001" hidden="1" customHeight="1" x14ac:dyDescent="0.3">
      <c r="A132" s="5" t="s">
        <v>1141</v>
      </c>
      <c r="B132" s="5" t="s">
        <v>1142</v>
      </c>
      <c r="C132" s="2">
        <v>520</v>
      </c>
      <c r="D132" s="5" t="s">
        <v>472</v>
      </c>
      <c r="E132" s="6"/>
      <c r="F132" s="6" t="s">
        <v>473</v>
      </c>
      <c r="G132" s="6"/>
      <c r="H132" s="6"/>
      <c r="I132" s="6"/>
      <c r="J132" s="6"/>
      <c r="K132" s="6"/>
      <c r="L132" s="6"/>
      <c r="M132" s="6"/>
      <c r="N132" s="6"/>
    </row>
    <row r="133" spans="1:14" ht="144.75" hidden="1" customHeight="1" x14ac:dyDescent="0.3">
      <c r="A133" s="7" t="s">
        <v>1240</v>
      </c>
      <c r="B133" s="7" t="s">
        <v>1241</v>
      </c>
      <c r="C133" s="3">
        <v>1846</v>
      </c>
      <c r="D133" s="7" t="s">
        <v>242</v>
      </c>
      <c r="E133" s="4" t="s">
        <v>243</v>
      </c>
      <c r="F133" s="4" t="s">
        <v>423</v>
      </c>
      <c r="G133" s="4"/>
      <c r="H133" s="4"/>
      <c r="I133" s="4"/>
      <c r="J133" s="4"/>
      <c r="K133" s="4"/>
      <c r="L133" s="4"/>
      <c r="M133" s="4"/>
      <c r="N133" s="4"/>
    </row>
    <row r="134" spans="1:14" ht="144.75" hidden="1" customHeight="1" x14ac:dyDescent="0.3">
      <c r="A134" s="5" t="s">
        <v>1240</v>
      </c>
      <c r="B134" s="5" t="s">
        <v>1241</v>
      </c>
      <c r="C134" s="2">
        <v>1847</v>
      </c>
      <c r="D134" s="5" t="s">
        <v>245</v>
      </c>
      <c r="E134" s="6" t="s">
        <v>243</v>
      </c>
      <c r="F134" s="6" t="s">
        <v>423</v>
      </c>
      <c r="G134" s="6"/>
      <c r="H134" s="6"/>
      <c r="I134" s="6"/>
      <c r="J134" s="6"/>
      <c r="K134" s="6"/>
      <c r="L134" s="6"/>
      <c r="M134" s="6"/>
      <c r="N134" s="6"/>
    </row>
    <row r="135" spans="1:14" ht="144.75" hidden="1" customHeight="1" x14ac:dyDescent="0.3">
      <c r="A135" s="7" t="s">
        <v>1240</v>
      </c>
      <c r="B135" s="7" t="s">
        <v>1241</v>
      </c>
      <c r="C135" s="3">
        <v>1848</v>
      </c>
      <c r="D135" s="7" t="s">
        <v>247</v>
      </c>
      <c r="E135" s="4" t="s">
        <v>243</v>
      </c>
      <c r="F135" s="4" t="s">
        <v>423</v>
      </c>
      <c r="G135" s="4"/>
      <c r="H135" s="4"/>
      <c r="I135" s="4"/>
      <c r="J135" s="4"/>
      <c r="K135" s="4"/>
      <c r="L135" s="4"/>
      <c r="M135" s="4"/>
      <c r="N135" s="4"/>
    </row>
    <row r="136" spans="1:14" ht="144.75" hidden="1" customHeight="1" x14ac:dyDescent="0.3">
      <c r="A136" s="5" t="s">
        <v>1240</v>
      </c>
      <c r="B136" s="5" t="s">
        <v>1241</v>
      </c>
      <c r="C136" s="2">
        <v>1849</v>
      </c>
      <c r="D136" s="5" t="s">
        <v>249</v>
      </c>
      <c r="E136" s="6" t="s">
        <v>243</v>
      </c>
      <c r="F136" s="6" t="s">
        <v>423</v>
      </c>
      <c r="G136" s="6"/>
      <c r="H136" s="6"/>
      <c r="I136" s="6"/>
      <c r="J136" s="6"/>
      <c r="K136" s="6"/>
      <c r="L136" s="6"/>
      <c r="M136" s="6"/>
      <c r="N136" s="6"/>
    </row>
    <row r="137" spans="1:14" ht="144.75" hidden="1" customHeight="1" x14ac:dyDescent="0.3">
      <c r="A137" s="7" t="s">
        <v>1240</v>
      </c>
      <c r="B137" s="7" t="s">
        <v>1241</v>
      </c>
      <c r="C137" s="3">
        <v>1911</v>
      </c>
      <c r="D137" s="7" t="s">
        <v>91</v>
      </c>
      <c r="E137" s="4" t="s">
        <v>92</v>
      </c>
      <c r="F137" s="4" t="s">
        <v>312</v>
      </c>
      <c r="G137" s="4"/>
      <c r="H137" s="4"/>
      <c r="I137" s="4"/>
      <c r="J137" s="4"/>
      <c r="K137" s="4"/>
      <c r="L137" s="4"/>
      <c r="M137" s="4"/>
      <c r="N137" s="4"/>
    </row>
    <row r="138" spans="1:14" ht="144.75" hidden="1" customHeight="1" x14ac:dyDescent="0.3">
      <c r="A138" s="5" t="s">
        <v>1240</v>
      </c>
      <c r="B138" s="5" t="s">
        <v>1241</v>
      </c>
      <c r="C138" s="2">
        <v>1774</v>
      </c>
      <c r="D138" s="5" t="s">
        <v>1604</v>
      </c>
      <c r="E138" s="6"/>
      <c r="F138" s="6" t="s">
        <v>318</v>
      </c>
      <c r="G138" s="6"/>
      <c r="H138" s="6"/>
      <c r="I138" s="6"/>
      <c r="J138" s="6"/>
      <c r="K138" s="6"/>
      <c r="L138" s="6"/>
      <c r="M138" s="6"/>
      <c r="N138" s="6"/>
    </row>
    <row r="139" spans="1:14" ht="48.85" hidden="1" customHeight="1" x14ac:dyDescent="0.3">
      <c r="A139" s="7" t="s">
        <v>1240</v>
      </c>
      <c r="B139" s="7" t="s">
        <v>1241</v>
      </c>
      <c r="C139" s="3">
        <v>1914</v>
      </c>
      <c r="D139" s="7" t="s">
        <v>1400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24.8" hidden="1" customHeight="1" x14ac:dyDescent="0.3">
      <c r="A140" s="5" t="s">
        <v>1240</v>
      </c>
      <c r="B140" s="5" t="s">
        <v>1241</v>
      </c>
      <c r="C140" s="2">
        <v>1821</v>
      </c>
      <c r="D140" s="5" t="s">
        <v>1426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36.75" hidden="1" customHeight="1" x14ac:dyDescent="0.3">
      <c r="A141" s="7" t="s">
        <v>1240</v>
      </c>
      <c r="B141" s="7" t="s">
        <v>1241</v>
      </c>
      <c r="C141" s="3">
        <v>1916</v>
      </c>
      <c r="D141" s="7" t="s">
        <v>1440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44.75" hidden="1" customHeight="1" x14ac:dyDescent="0.3">
      <c r="A142" s="5" t="s">
        <v>1240</v>
      </c>
      <c r="B142" s="5" t="s">
        <v>1241</v>
      </c>
      <c r="C142" s="2">
        <v>1917</v>
      </c>
      <c r="D142" s="5" t="s">
        <v>373</v>
      </c>
      <c r="E142" s="6"/>
      <c r="F142" s="6" t="s">
        <v>374</v>
      </c>
      <c r="G142" s="6"/>
      <c r="H142" s="6"/>
      <c r="I142" s="6"/>
      <c r="J142" s="6"/>
      <c r="K142" s="6"/>
      <c r="L142" s="6"/>
      <c r="M142" s="6"/>
      <c r="N142" s="6"/>
    </row>
    <row r="143" spans="1:14" ht="60.8" hidden="1" customHeight="1" x14ac:dyDescent="0.3">
      <c r="A143" s="7" t="s">
        <v>1240</v>
      </c>
      <c r="B143" s="7" t="s">
        <v>1241</v>
      </c>
      <c r="C143" s="3">
        <v>520</v>
      </c>
      <c r="D143" s="7" t="s">
        <v>472</v>
      </c>
      <c r="E143" s="4"/>
      <c r="F143" s="4" t="s">
        <v>473</v>
      </c>
      <c r="G143" s="4"/>
      <c r="H143" s="4"/>
      <c r="I143" s="4"/>
      <c r="J143" s="4"/>
      <c r="K143" s="4"/>
      <c r="L143" s="4"/>
      <c r="M143" s="4"/>
      <c r="N143" s="4"/>
    </row>
    <row r="144" spans="1:14" ht="144.75" hidden="1" customHeight="1" x14ac:dyDescent="0.3">
      <c r="A144" s="5" t="s">
        <v>1296</v>
      </c>
      <c r="B144" s="5" t="s">
        <v>1297</v>
      </c>
      <c r="C144" s="2">
        <v>2081</v>
      </c>
      <c r="D144" s="5" t="s">
        <v>440</v>
      </c>
      <c r="E144" s="6"/>
      <c r="F144" s="6" t="s">
        <v>441</v>
      </c>
      <c r="G144" s="6"/>
      <c r="H144" s="6"/>
      <c r="I144" s="6"/>
      <c r="J144" s="6"/>
      <c r="K144" s="6"/>
      <c r="L144" s="6"/>
      <c r="M144" s="6"/>
      <c r="N144" s="6"/>
    </row>
    <row r="145" spans="1:14" ht="144.75" hidden="1" customHeight="1" x14ac:dyDescent="0.3">
      <c r="A145" s="7" t="s">
        <v>1296</v>
      </c>
      <c r="B145" s="7" t="s">
        <v>1297</v>
      </c>
      <c r="C145" s="3">
        <v>2082</v>
      </c>
      <c r="D145" s="7" t="s">
        <v>443</v>
      </c>
      <c r="E145" s="4"/>
      <c r="F145" s="4" t="s">
        <v>441</v>
      </c>
      <c r="G145" s="4"/>
      <c r="H145" s="4"/>
      <c r="I145" s="4"/>
      <c r="J145" s="4"/>
      <c r="K145" s="4"/>
      <c r="L145" s="4"/>
      <c r="M145" s="4"/>
      <c r="N145" s="4"/>
    </row>
    <row r="146" spans="1:14" ht="144.75" hidden="1" customHeight="1" x14ac:dyDescent="0.3">
      <c r="A146" s="5" t="s">
        <v>1296</v>
      </c>
      <c r="B146" s="5" t="s">
        <v>1297</v>
      </c>
      <c r="C146" s="2">
        <v>2083</v>
      </c>
      <c r="D146" s="5" t="s">
        <v>445</v>
      </c>
      <c r="E146" s="6"/>
      <c r="F146" s="6" t="s">
        <v>441</v>
      </c>
      <c r="G146" s="6"/>
      <c r="H146" s="6"/>
      <c r="I146" s="6"/>
      <c r="J146" s="6"/>
      <c r="K146" s="6"/>
      <c r="L146" s="6"/>
      <c r="M146" s="6"/>
      <c r="N146" s="6"/>
    </row>
    <row r="147" spans="1:14" ht="144.75" hidden="1" customHeight="1" x14ac:dyDescent="0.3">
      <c r="A147" s="7" t="s">
        <v>1296</v>
      </c>
      <c r="B147" s="7" t="s">
        <v>1297</v>
      </c>
      <c r="C147" s="3">
        <v>2084</v>
      </c>
      <c r="D147" s="7" t="s">
        <v>447</v>
      </c>
      <c r="E147" s="4"/>
      <c r="F147" s="4" t="s">
        <v>441</v>
      </c>
      <c r="G147" s="4"/>
      <c r="H147" s="4"/>
      <c r="I147" s="4"/>
      <c r="J147" s="4"/>
      <c r="K147" s="4"/>
      <c r="L147" s="4"/>
      <c r="M147" s="4"/>
      <c r="N147" s="4"/>
    </row>
    <row r="148" spans="1:14" ht="24.8" hidden="1" customHeight="1" x14ac:dyDescent="0.3">
      <c r="A148" s="5" t="s">
        <v>1296</v>
      </c>
      <c r="B148" s="5" t="s">
        <v>1297</v>
      </c>
      <c r="C148" s="2">
        <v>2147</v>
      </c>
      <c r="D148" s="5" t="s">
        <v>1413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48.85" hidden="1" customHeight="1" x14ac:dyDescent="0.3">
      <c r="A149" s="7" t="s">
        <v>1296</v>
      </c>
      <c r="B149" s="7" t="s">
        <v>1297</v>
      </c>
      <c r="C149" s="3">
        <v>2148</v>
      </c>
      <c r="D149" s="7" t="s">
        <v>1446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24.8" hidden="1" customHeight="1" x14ac:dyDescent="0.3">
      <c r="A150" s="5" t="s">
        <v>1296</v>
      </c>
      <c r="B150" s="5" t="s">
        <v>1297</v>
      </c>
      <c r="C150" s="2">
        <v>2146</v>
      </c>
      <c r="D150" s="5" t="s">
        <v>1482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24.8" hidden="1" customHeight="1" x14ac:dyDescent="0.3">
      <c r="A151" s="7" t="s">
        <v>1296</v>
      </c>
      <c r="B151" s="7" t="s">
        <v>1297</v>
      </c>
      <c r="C151" s="3">
        <v>2149</v>
      </c>
      <c r="D151" s="7" t="s">
        <v>1536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44.75" hidden="1" customHeight="1" x14ac:dyDescent="0.3">
      <c r="A152" s="5" t="s">
        <v>1296</v>
      </c>
      <c r="B152" s="5" t="s">
        <v>1297</v>
      </c>
      <c r="C152" s="2">
        <v>2145</v>
      </c>
      <c r="D152" s="5" t="s">
        <v>459</v>
      </c>
      <c r="E152" s="6"/>
      <c r="F152" s="6" t="s">
        <v>460</v>
      </c>
      <c r="G152" s="6"/>
      <c r="H152" s="6"/>
      <c r="I152" s="6"/>
      <c r="J152" s="6"/>
      <c r="K152" s="6"/>
      <c r="L152" s="6"/>
      <c r="M152" s="6"/>
      <c r="N152" s="6"/>
    </row>
    <row r="153" spans="1:14" ht="60.8" hidden="1" customHeight="1" x14ac:dyDescent="0.3">
      <c r="A153" s="7" t="s">
        <v>1296</v>
      </c>
      <c r="B153" s="7" t="s">
        <v>1297</v>
      </c>
      <c r="C153" s="3">
        <v>520</v>
      </c>
      <c r="D153" s="7" t="s">
        <v>472</v>
      </c>
      <c r="E153" s="4"/>
      <c r="F153" s="4" t="s">
        <v>473</v>
      </c>
      <c r="G153" s="4"/>
      <c r="H153" s="4"/>
      <c r="I153" s="4"/>
      <c r="J153" s="4"/>
      <c r="K153" s="4"/>
      <c r="L153" s="4"/>
      <c r="M153" s="4"/>
      <c r="N153" s="4"/>
    </row>
    <row r="154" spans="1:14" ht="168.8" hidden="1" customHeight="1" x14ac:dyDescent="0.3">
      <c r="A154" s="5" t="s">
        <v>1135</v>
      </c>
      <c r="B154" s="5" t="s">
        <v>1136</v>
      </c>
      <c r="C154" s="2">
        <v>1729</v>
      </c>
      <c r="D154" s="5" t="s">
        <v>189</v>
      </c>
      <c r="E154" s="6" t="s">
        <v>78</v>
      </c>
      <c r="F154" s="6" t="s">
        <v>384</v>
      </c>
      <c r="G154" s="6"/>
      <c r="H154" s="6"/>
      <c r="I154" s="6"/>
      <c r="J154" s="6"/>
      <c r="K154" s="6" t="s">
        <v>616</v>
      </c>
      <c r="L154" s="6" t="s">
        <v>803</v>
      </c>
      <c r="M154" s="6"/>
      <c r="N154" s="6" t="s">
        <v>899</v>
      </c>
    </row>
    <row r="155" spans="1:14" ht="144.75" hidden="1" customHeight="1" x14ac:dyDescent="0.3">
      <c r="A155" s="7" t="s">
        <v>1135</v>
      </c>
      <c r="B155" s="7" t="s">
        <v>1136</v>
      </c>
      <c r="C155" s="3">
        <v>1727</v>
      </c>
      <c r="D155" s="7" t="s">
        <v>149</v>
      </c>
      <c r="E155" s="4" t="s">
        <v>78</v>
      </c>
      <c r="F155" s="4" t="s">
        <v>297</v>
      </c>
      <c r="G155" s="4"/>
      <c r="H155" s="4"/>
      <c r="I155" s="4"/>
      <c r="J155" s="4"/>
      <c r="K155" s="4" t="s">
        <v>616</v>
      </c>
      <c r="L155" s="4" t="s">
        <v>776</v>
      </c>
      <c r="M155" s="4"/>
      <c r="N155" s="4" t="s">
        <v>899</v>
      </c>
    </row>
    <row r="156" spans="1:14" ht="156.85" hidden="1" customHeight="1" x14ac:dyDescent="0.3">
      <c r="A156" s="5" t="s">
        <v>1135</v>
      </c>
      <c r="B156" s="5" t="s">
        <v>1136</v>
      </c>
      <c r="C156" s="2">
        <v>1725</v>
      </c>
      <c r="D156" s="5" t="s">
        <v>251</v>
      </c>
      <c r="E156" s="6" t="s">
        <v>78</v>
      </c>
      <c r="F156" s="6" t="s">
        <v>297</v>
      </c>
      <c r="G156" s="6"/>
      <c r="H156" s="6"/>
      <c r="I156" s="6"/>
      <c r="J156" s="6"/>
      <c r="K156" s="6" t="s">
        <v>616</v>
      </c>
      <c r="L156" s="6" t="s">
        <v>821</v>
      </c>
      <c r="M156" s="6"/>
      <c r="N156" s="6" t="s">
        <v>899</v>
      </c>
    </row>
    <row r="157" spans="1:14" ht="144.75" hidden="1" customHeight="1" x14ac:dyDescent="0.3">
      <c r="A157" s="7" t="s">
        <v>1135</v>
      </c>
      <c r="B157" s="7" t="s">
        <v>1136</v>
      </c>
      <c r="C157" s="3">
        <v>1721</v>
      </c>
      <c r="D157" s="7" t="s">
        <v>77</v>
      </c>
      <c r="E157" s="4" t="s">
        <v>78</v>
      </c>
      <c r="F157" s="4" t="s">
        <v>297</v>
      </c>
      <c r="G157" s="4"/>
      <c r="H157" s="4"/>
      <c r="I157" s="4"/>
      <c r="J157" s="4"/>
      <c r="K157" s="4" t="s">
        <v>616</v>
      </c>
      <c r="L157" s="4" t="s">
        <v>736</v>
      </c>
      <c r="M157" s="4"/>
      <c r="N157" s="4" t="s">
        <v>899</v>
      </c>
    </row>
    <row r="158" spans="1:14" ht="120.85" hidden="1" customHeight="1" x14ac:dyDescent="0.3">
      <c r="A158" s="5" t="s">
        <v>1135</v>
      </c>
      <c r="B158" s="5" t="s">
        <v>1136</v>
      </c>
      <c r="C158" s="2">
        <v>1661</v>
      </c>
      <c r="D158" s="5" t="s">
        <v>528</v>
      </c>
      <c r="E158" s="6"/>
      <c r="F158" s="6"/>
      <c r="G158" s="6"/>
      <c r="H158" s="6"/>
      <c r="I158" s="8" t="s">
        <v>529</v>
      </c>
      <c r="J158" s="6"/>
      <c r="K158" s="6"/>
      <c r="L158" s="6"/>
      <c r="M158" s="6"/>
      <c r="N158" s="6"/>
    </row>
    <row r="159" spans="1:14" ht="120.85" hidden="1" customHeight="1" x14ac:dyDescent="0.3">
      <c r="A159" s="7" t="s">
        <v>1135</v>
      </c>
      <c r="B159" s="7" t="s">
        <v>1136</v>
      </c>
      <c r="C159" s="3">
        <v>1723</v>
      </c>
      <c r="D159" s="7" t="s">
        <v>1420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36.75" hidden="1" customHeight="1" x14ac:dyDescent="0.3">
      <c r="A160" s="5" t="s">
        <v>1135</v>
      </c>
      <c r="B160" s="5" t="s">
        <v>1136</v>
      </c>
      <c r="C160" s="2">
        <v>1728</v>
      </c>
      <c r="D160" s="5" t="s">
        <v>338</v>
      </c>
      <c r="E160" s="6"/>
      <c r="F160" s="6" t="s">
        <v>339</v>
      </c>
      <c r="G160" s="6"/>
      <c r="H160" s="6"/>
      <c r="I160" s="6"/>
      <c r="J160" s="6"/>
      <c r="K160" s="6"/>
      <c r="L160" s="6"/>
      <c r="M160" s="6"/>
      <c r="N160" s="6"/>
    </row>
    <row r="161" spans="1:14" ht="120.85" hidden="1" customHeight="1" x14ac:dyDescent="0.3">
      <c r="A161" s="7" t="s">
        <v>1135</v>
      </c>
      <c r="B161" s="7" t="s">
        <v>1136</v>
      </c>
      <c r="C161" s="3">
        <v>1718</v>
      </c>
      <c r="D161" s="7" t="s">
        <v>416</v>
      </c>
      <c r="E161" s="4"/>
      <c r="F161" s="4" t="s">
        <v>417</v>
      </c>
      <c r="G161" s="4"/>
      <c r="H161" s="4"/>
      <c r="I161" s="4"/>
      <c r="J161" s="4"/>
      <c r="K161" s="4"/>
      <c r="L161" s="4"/>
      <c r="M161" s="4"/>
      <c r="N161" s="4"/>
    </row>
    <row r="162" spans="1:14" ht="120.85" hidden="1" customHeight="1" x14ac:dyDescent="0.3">
      <c r="A162" s="5" t="s">
        <v>1135</v>
      </c>
      <c r="B162" s="5" t="s">
        <v>1136</v>
      </c>
      <c r="C162" s="2">
        <v>1722</v>
      </c>
      <c r="D162" s="5" t="s">
        <v>437</v>
      </c>
      <c r="E162" s="6"/>
      <c r="F162" s="6" t="s">
        <v>438</v>
      </c>
      <c r="G162" s="6"/>
      <c r="H162" s="6"/>
      <c r="I162" s="6"/>
      <c r="J162" s="6"/>
      <c r="K162" s="6"/>
      <c r="L162" s="6"/>
      <c r="M162" s="6"/>
      <c r="N162" s="6"/>
    </row>
    <row r="163" spans="1:14" ht="120.85" hidden="1" customHeight="1" x14ac:dyDescent="0.3">
      <c r="A163" s="7" t="s">
        <v>1135</v>
      </c>
      <c r="B163" s="7" t="s">
        <v>1136</v>
      </c>
      <c r="C163" s="3">
        <v>1726</v>
      </c>
      <c r="D163" s="7" t="s">
        <v>462</v>
      </c>
      <c r="E163" s="4"/>
      <c r="F163" s="4" t="s">
        <v>463</v>
      </c>
      <c r="G163" s="4"/>
      <c r="H163" s="4"/>
      <c r="I163" s="4"/>
      <c r="J163" s="4"/>
      <c r="K163" s="4"/>
      <c r="L163" s="4"/>
      <c r="M163" s="4"/>
      <c r="N163" s="4"/>
    </row>
    <row r="164" spans="1:14" ht="120.85" hidden="1" customHeight="1" x14ac:dyDescent="0.3">
      <c r="A164" s="5" t="s">
        <v>1135</v>
      </c>
      <c r="B164" s="5" t="s">
        <v>1136</v>
      </c>
      <c r="C164" s="2">
        <v>520</v>
      </c>
      <c r="D164" s="5" t="s">
        <v>472</v>
      </c>
      <c r="E164" s="6"/>
      <c r="F164" s="6" t="s">
        <v>473</v>
      </c>
      <c r="G164" s="6"/>
      <c r="H164" s="6"/>
      <c r="I164" s="6"/>
      <c r="J164" s="6"/>
      <c r="K164" s="6"/>
      <c r="L164" s="6"/>
      <c r="M164" s="6"/>
      <c r="N164" s="6"/>
    </row>
    <row r="165" spans="1:14" ht="144.75" hidden="1" customHeight="1" x14ac:dyDescent="0.3">
      <c r="A165" s="7" t="s">
        <v>1064</v>
      </c>
      <c r="B165" s="7" t="s">
        <v>1065</v>
      </c>
      <c r="C165" s="3">
        <v>1774</v>
      </c>
      <c r="D165" s="7" t="s">
        <v>317</v>
      </c>
      <c r="E165" s="4"/>
      <c r="F165" s="4" t="s">
        <v>321</v>
      </c>
      <c r="G165" s="4"/>
      <c r="H165" s="4"/>
      <c r="I165" s="4"/>
      <c r="J165" s="4"/>
      <c r="K165" s="4"/>
      <c r="L165" s="4"/>
      <c r="M165" s="4"/>
      <c r="N165" s="4"/>
    </row>
    <row r="166" spans="1:14" ht="144.75" hidden="1" customHeight="1" x14ac:dyDescent="0.3">
      <c r="A166" s="5" t="s">
        <v>1064</v>
      </c>
      <c r="B166" s="5" t="s">
        <v>1065</v>
      </c>
      <c r="C166" s="2">
        <v>1775</v>
      </c>
      <c r="D166" s="5" t="s">
        <v>320</v>
      </c>
      <c r="E166" s="6"/>
      <c r="F166" s="6" t="s">
        <v>321</v>
      </c>
      <c r="G166" s="6"/>
      <c r="H166" s="6"/>
      <c r="I166" s="6"/>
      <c r="J166" s="6"/>
      <c r="K166" s="6"/>
      <c r="L166" s="6"/>
      <c r="M166" s="6"/>
      <c r="N166" s="6"/>
    </row>
    <row r="167" spans="1:14" ht="144.75" hidden="1" customHeight="1" x14ac:dyDescent="0.3">
      <c r="A167" s="7" t="s">
        <v>1064</v>
      </c>
      <c r="B167" s="7" t="s">
        <v>1065</v>
      </c>
      <c r="C167" s="3">
        <v>1776</v>
      </c>
      <c r="D167" s="7" t="s">
        <v>323</v>
      </c>
      <c r="E167" s="4"/>
      <c r="F167" s="4" t="s">
        <v>318</v>
      </c>
      <c r="G167" s="4"/>
      <c r="H167" s="4"/>
      <c r="I167" s="4"/>
      <c r="J167" s="4"/>
      <c r="K167" s="4"/>
      <c r="L167" s="4"/>
      <c r="M167" s="4"/>
      <c r="N167" s="4"/>
    </row>
    <row r="168" spans="1:14" ht="144.75" hidden="1" customHeight="1" x14ac:dyDescent="0.3">
      <c r="A168" s="5" t="s">
        <v>1064</v>
      </c>
      <c r="B168" s="5" t="s">
        <v>1065</v>
      </c>
      <c r="C168" s="2">
        <v>1777</v>
      </c>
      <c r="D168" s="5" t="s">
        <v>325</v>
      </c>
      <c r="E168" s="6"/>
      <c r="F168" s="6" t="s">
        <v>318</v>
      </c>
      <c r="G168" s="6"/>
      <c r="H168" s="6"/>
      <c r="I168" s="6"/>
      <c r="J168" s="6"/>
      <c r="K168" s="6"/>
      <c r="L168" s="6"/>
      <c r="M168" s="6"/>
      <c r="N168" s="6"/>
    </row>
    <row r="169" spans="1:14" ht="144.75" hidden="1" customHeight="1" x14ac:dyDescent="0.3">
      <c r="A169" s="7" t="s">
        <v>1064</v>
      </c>
      <c r="B169" s="7" t="s">
        <v>1065</v>
      </c>
      <c r="C169" s="3">
        <v>1803</v>
      </c>
      <c r="D169" s="7" t="s">
        <v>310</v>
      </c>
      <c r="E169" s="4"/>
      <c r="F169" s="4" t="s">
        <v>311</v>
      </c>
      <c r="G169" s="4"/>
      <c r="H169" s="4"/>
      <c r="I169" s="4"/>
      <c r="J169" s="4"/>
      <c r="K169" s="4"/>
      <c r="L169" s="4"/>
      <c r="M169" s="4"/>
      <c r="N169" s="4"/>
    </row>
    <row r="170" spans="1:14" ht="144.75" hidden="1" customHeight="1" x14ac:dyDescent="0.3">
      <c r="A170" s="5" t="s">
        <v>1064</v>
      </c>
      <c r="B170" s="5" t="s">
        <v>1065</v>
      </c>
      <c r="C170" s="2">
        <v>1605</v>
      </c>
      <c r="D170" s="5" t="s">
        <v>376</v>
      </c>
      <c r="E170" s="6"/>
      <c r="F170" s="6" t="s">
        <v>377</v>
      </c>
      <c r="G170" s="6"/>
      <c r="H170" s="6"/>
      <c r="I170" s="6"/>
      <c r="J170" s="6"/>
      <c r="K170" s="6"/>
      <c r="L170" s="6"/>
      <c r="M170" s="6"/>
      <c r="N170" s="6"/>
    </row>
    <row r="171" spans="1:14" ht="132.80000000000001" hidden="1" customHeight="1" x14ac:dyDescent="0.3">
      <c r="A171" s="7" t="s">
        <v>1064</v>
      </c>
      <c r="B171" s="7" t="s">
        <v>1065</v>
      </c>
      <c r="C171" s="3">
        <v>1763</v>
      </c>
      <c r="D171" s="7" t="s">
        <v>386</v>
      </c>
      <c r="E171" s="4"/>
      <c r="F171" s="4" t="s">
        <v>387</v>
      </c>
      <c r="G171" s="4"/>
      <c r="H171" s="4"/>
      <c r="I171" s="4"/>
      <c r="J171" s="4"/>
      <c r="K171" s="4"/>
      <c r="L171" s="4" t="s">
        <v>804</v>
      </c>
      <c r="M171" s="4"/>
      <c r="N171" s="4"/>
    </row>
    <row r="172" spans="1:14" ht="144.75" hidden="1" customHeight="1" x14ac:dyDescent="0.3">
      <c r="A172" s="5" t="s">
        <v>1064</v>
      </c>
      <c r="B172" s="5" t="s">
        <v>1065</v>
      </c>
      <c r="C172" s="2">
        <v>1805</v>
      </c>
      <c r="D172" s="5" t="s">
        <v>389</v>
      </c>
      <c r="E172" s="6"/>
      <c r="F172" s="6" t="s">
        <v>377</v>
      </c>
      <c r="G172" s="6"/>
      <c r="H172" s="6"/>
      <c r="I172" s="6"/>
      <c r="J172" s="6"/>
      <c r="K172" s="6"/>
      <c r="L172" s="6"/>
      <c r="M172" s="6"/>
      <c r="N172" s="6"/>
    </row>
    <row r="173" spans="1:14" ht="144.75" hidden="1" customHeight="1" x14ac:dyDescent="0.3">
      <c r="A173" s="7" t="s">
        <v>1064</v>
      </c>
      <c r="B173" s="7" t="s">
        <v>1065</v>
      </c>
      <c r="C173" s="3">
        <v>1829</v>
      </c>
      <c r="D173" s="7" t="s">
        <v>422</v>
      </c>
      <c r="E173" s="4"/>
      <c r="F173" s="7" t="s">
        <v>371</v>
      </c>
      <c r="G173" s="4"/>
      <c r="H173" s="4"/>
      <c r="I173" s="4"/>
      <c r="J173" s="4" t="s">
        <v>608</v>
      </c>
      <c r="K173" s="4"/>
      <c r="L173" s="4"/>
      <c r="M173" s="4"/>
      <c r="N173" s="4"/>
    </row>
    <row r="174" spans="1:14" ht="216.75" hidden="1" customHeight="1" x14ac:dyDescent="0.3">
      <c r="A174" s="5" t="s">
        <v>1064</v>
      </c>
      <c r="B174" s="5" t="s">
        <v>1065</v>
      </c>
      <c r="C174" s="2">
        <v>1769</v>
      </c>
      <c r="D174" s="5" t="s">
        <v>840</v>
      </c>
      <c r="E174" s="6"/>
      <c r="F174" s="6"/>
      <c r="G174" s="6"/>
      <c r="H174" s="6"/>
      <c r="I174" s="6"/>
      <c r="J174" s="6"/>
      <c r="K174" s="6"/>
      <c r="L174" s="6" t="s">
        <v>1603</v>
      </c>
      <c r="M174" s="6"/>
      <c r="N174" s="6"/>
    </row>
    <row r="175" spans="1:14" ht="60.8" hidden="1" customHeight="1" x14ac:dyDescent="0.3">
      <c r="A175" s="7" t="s">
        <v>1064</v>
      </c>
      <c r="B175" s="7" t="s">
        <v>1065</v>
      </c>
      <c r="C175" s="3">
        <v>520</v>
      </c>
      <c r="D175" s="7" t="s">
        <v>472</v>
      </c>
      <c r="E175" s="4"/>
      <c r="F175" s="4" t="s">
        <v>473</v>
      </c>
      <c r="G175" s="4"/>
      <c r="H175" s="4"/>
      <c r="I175" s="4"/>
      <c r="J175" s="4"/>
      <c r="K175" s="4"/>
      <c r="L175" s="4"/>
      <c r="M175" s="4"/>
      <c r="N175" s="4"/>
    </row>
    <row r="176" spans="1:14" ht="144.75" hidden="1" customHeight="1" x14ac:dyDescent="0.3">
      <c r="A176" s="5" t="s">
        <v>1203</v>
      </c>
      <c r="B176" s="5" t="s">
        <v>1204</v>
      </c>
      <c r="C176" s="2">
        <v>1752</v>
      </c>
      <c r="D176" s="5" t="s">
        <v>403</v>
      </c>
      <c r="E176" s="6"/>
      <c r="F176" s="6" t="s">
        <v>404</v>
      </c>
      <c r="G176" s="6"/>
      <c r="H176" s="6"/>
      <c r="I176" s="6"/>
      <c r="J176" s="6"/>
      <c r="K176" s="6"/>
      <c r="L176" s="6"/>
      <c r="M176" s="6"/>
      <c r="N176" s="6"/>
    </row>
    <row r="177" spans="1:14" ht="144.75" hidden="1" customHeight="1" x14ac:dyDescent="0.3">
      <c r="A177" s="7" t="s">
        <v>1203</v>
      </c>
      <c r="B177" s="7" t="s">
        <v>1204</v>
      </c>
      <c r="C177" s="3">
        <v>1753</v>
      </c>
      <c r="D177" s="7" t="s">
        <v>406</v>
      </c>
      <c r="E177" s="4"/>
      <c r="F177" s="7" t="s">
        <v>404</v>
      </c>
      <c r="G177" s="4"/>
      <c r="H177" s="4"/>
      <c r="I177" s="4"/>
      <c r="J177" s="4"/>
      <c r="K177" s="4"/>
      <c r="L177" s="4"/>
      <c r="M177" s="4"/>
      <c r="N177" s="4"/>
    </row>
    <row r="178" spans="1:14" ht="144.75" hidden="1" customHeight="1" x14ac:dyDescent="0.3">
      <c r="A178" s="5" t="s">
        <v>1203</v>
      </c>
      <c r="B178" s="5" t="s">
        <v>1204</v>
      </c>
      <c r="C178" s="2">
        <v>1754</v>
      </c>
      <c r="D178" s="5" t="s">
        <v>408</v>
      </c>
      <c r="E178" s="6"/>
      <c r="F178" s="6" t="s">
        <v>404</v>
      </c>
      <c r="G178" s="6"/>
      <c r="H178" s="6"/>
      <c r="I178" s="6"/>
      <c r="J178" s="6"/>
      <c r="K178" s="6"/>
      <c r="L178" s="6"/>
      <c r="M178" s="6"/>
      <c r="N178" s="6"/>
    </row>
    <row r="179" spans="1:14" ht="144.75" hidden="1" customHeight="1" x14ac:dyDescent="0.3">
      <c r="A179" s="7" t="s">
        <v>1203</v>
      </c>
      <c r="B179" s="7" t="s">
        <v>1204</v>
      </c>
      <c r="C179" s="3">
        <v>1755</v>
      </c>
      <c r="D179" s="7" t="s">
        <v>410</v>
      </c>
      <c r="E179" s="4"/>
      <c r="F179" s="7" t="s">
        <v>404</v>
      </c>
      <c r="G179" s="4"/>
      <c r="H179" s="4"/>
      <c r="I179" s="4"/>
      <c r="J179" s="4"/>
      <c r="K179" s="4"/>
      <c r="L179" s="4"/>
      <c r="M179" s="4"/>
      <c r="N179" s="4"/>
    </row>
    <row r="180" spans="1:14" ht="72.75" hidden="1" customHeight="1" x14ac:dyDescent="0.3">
      <c r="A180" s="5" t="s">
        <v>1203</v>
      </c>
      <c r="B180" s="5" t="s">
        <v>1204</v>
      </c>
      <c r="C180" s="2">
        <v>1602</v>
      </c>
      <c r="D180" s="5" t="s">
        <v>292</v>
      </c>
      <c r="E180" s="6"/>
      <c r="F180" s="6" t="s">
        <v>293</v>
      </c>
      <c r="G180" s="6"/>
      <c r="H180" s="6"/>
      <c r="I180" s="6"/>
      <c r="J180" s="6"/>
      <c r="K180" s="6"/>
      <c r="L180" s="6"/>
      <c r="M180" s="6"/>
      <c r="N180" s="6"/>
    </row>
    <row r="181" spans="1:14" ht="132.80000000000001" hidden="1" customHeight="1" x14ac:dyDescent="0.3">
      <c r="A181" s="7" t="s">
        <v>1203</v>
      </c>
      <c r="B181" s="7" t="s">
        <v>1204</v>
      </c>
      <c r="C181" s="3">
        <v>1601</v>
      </c>
      <c r="D181" s="7" t="s">
        <v>307</v>
      </c>
      <c r="E181" s="4"/>
      <c r="F181" s="4" t="s">
        <v>308</v>
      </c>
      <c r="G181" s="4"/>
      <c r="H181" s="4"/>
      <c r="I181" s="4"/>
      <c r="J181" s="4"/>
      <c r="K181" s="4"/>
      <c r="L181" s="4"/>
      <c r="M181" s="4"/>
      <c r="N181" s="4"/>
    </row>
    <row r="182" spans="1:14" ht="48.85" hidden="1" customHeight="1" x14ac:dyDescent="0.3">
      <c r="A182" s="5" t="s">
        <v>1203</v>
      </c>
      <c r="B182" s="5" t="s">
        <v>1204</v>
      </c>
      <c r="C182" s="2">
        <v>1608</v>
      </c>
      <c r="D182" s="5" t="s">
        <v>1422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32.80000000000001" hidden="1" customHeight="1" x14ac:dyDescent="0.3">
      <c r="A183" s="7" t="s">
        <v>1203</v>
      </c>
      <c r="B183" s="7" t="s">
        <v>1204</v>
      </c>
      <c r="C183" s="3">
        <v>1603</v>
      </c>
      <c r="D183" s="7" t="s">
        <v>362</v>
      </c>
      <c r="E183" s="4"/>
      <c r="F183" s="4" t="s">
        <v>308</v>
      </c>
      <c r="G183" s="4"/>
      <c r="H183" s="4"/>
      <c r="I183" s="4"/>
      <c r="J183" s="4"/>
      <c r="K183" s="4"/>
      <c r="L183" s="4"/>
      <c r="M183" s="4"/>
      <c r="N183" s="4"/>
    </row>
    <row r="184" spans="1:14" ht="48.85" hidden="1" customHeight="1" x14ac:dyDescent="0.3">
      <c r="A184" s="5" t="s">
        <v>1203</v>
      </c>
      <c r="B184" s="5" t="s">
        <v>1204</v>
      </c>
      <c r="C184" s="2">
        <v>1604</v>
      </c>
      <c r="D184" s="5" t="s">
        <v>1469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32.80000000000001" hidden="1" customHeight="1" x14ac:dyDescent="0.3">
      <c r="A185" s="7" t="s">
        <v>1203</v>
      </c>
      <c r="B185" s="7" t="s">
        <v>1204</v>
      </c>
      <c r="C185" s="3">
        <v>1607</v>
      </c>
      <c r="D185" s="7" t="s">
        <v>401</v>
      </c>
      <c r="E185" s="4"/>
      <c r="F185" s="4" t="s">
        <v>308</v>
      </c>
      <c r="G185" s="4"/>
      <c r="H185" s="4"/>
      <c r="I185" s="4"/>
      <c r="J185" s="4"/>
      <c r="K185" s="4"/>
      <c r="L185" s="4"/>
      <c r="M185" s="4"/>
      <c r="N185" s="4"/>
    </row>
    <row r="186" spans="1:14" ht="60.8" hidden="1" customHeight="1" x14ac:dyDescent="0.3">
      <c r="A186" s="5" t="s">
        <v>1203</v>
      </c>
      <c r="B186" s="5" t="s">
        <v>1204</v>
      </c>
      <c r="C186" s="2">
        <v>520</v>
      </c>
      <c r="D186" s="5" t="s">
        <v>472</v>
      </c>
      <c r="E186" s="6"/>
      <c r="F186" s="6" t="s">
        <v>473</v>
      </c>
      <c r="G186" s="6"/>
      <c r="H186" s="6"/>
      <c r="I186" s="6"/>
      <c r="J186" s="6"/>
      <c r="K186" s="6"/>
      <c r="L186" s="6"/>
      <c r="M186" s="6"/>
      <c r="N186" s="6"/>
    </row>
    <row r="187" spans="1:14" ht="48.85" hidden="1" customHeight="1" x14ac:dyDescent="0.3">
      <c r="A187" s="7" t="s">
        <v>1056</v>
      </c>
      <c r="B187" s="7" t="s">
        <v>1057</v>
      </c>
      <c r="C187" s="3">
        <v>1681</v>
      </c>
      <c r="D187" s="7" t="s">
        <v>1475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60.8" hidden="1" customHeight="1" x14ac:dyDescent="0.3">
      <c r="A188" s="5" t="s">
        <v>1056</v>
      </c>
      <c r="B188" s="5" t="s">
        <v>1057</v>
      </c>
      <c r="C188" s="2">
        <v>1683</v>
      </c>
      <c r="D188" s="5" t="s">
        <v>1547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60.8" hidden="1" customHeight="1" x14ac:dyDescent="0.3">
      <c r="A189" s="7" t="s">
        <v>1056</v>
      </c>
      <c r="B189" s="7" t="s">
        <v>1057</v>
      </c>
      <c r="C189" s="3">
        <v>1685</v>
      </c>
      <c r="D189" s="7" t="s">
        <v>1553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48.85" hidden="1" customHeight="1" x14ac:dyDescent="0.3">
      <c r="A190" s="5" t="s">
        <v>1056</v>
      </c>
      <c r="B190" s="5" t="s">
        <v>1057</v>
      </c>
      <c r="C190" s="2">
        <v>1687</v>
      </c>
      <c r="D190" s="5" t="s">
        <v>1401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48.85" hidden="1" customHeight="1" x14ac:dyDescent="0.3">
      <c r="A191" s="7" t="s">
        <v>1056</v>
      </c>
      <c r="B191" s="7" t="s">
        <v>1057</v>
      </c>
      <c r="C191" s="3">
        <v>1689</v>
      </c>
      <c r="D191" s="7" t="s">
        <v>1543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48.85" hidden="1" customHeight="1" x14ac:dyDescent="0.3">
      <c r="A192" s="5" t="s">
        <v>1056</v>
      </c>
      <c r="B192" s="5" t="s">
        <v>1057</v>
      </c>
      <c r="C192" s="2">
        <v>1684</v>
      </c>
      <c r="D192" s="5" t="s">
        <v>1558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48.85" hidden="1" customHeight="1" x14ac:dyDescent="0.3">
      <c r="A193" s="7" t="s">
        <v>1056</v>
      </c>
      <c r="B193" s="7" t="s">
        <v>1057</v>
      </c>
      <c r="C193" s="3">
        <v>2421</v>
      </c>
      <c r="D193" s="7" t="s">
        <v>1423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60.8" hidden="1" customHeight="1" x14ac:dyDescent="0.3">
      <c r="A194" s="5" t="s">
        <v>1056</v>
      </c>
      <c r="B194" s="5" t="s">
        <v>1057</v>
      </c>
      <c r="C194" s="2">
        <v>520</v>
      </c>
      <c r="D194" s="5" t="s">
        <v>472</v>
      </c>
      <c r="E194" s="6"/>
      <c r="F194" s="6" t="s">
        <v>473</v>
      </c>
      <c r="G194" s="6"/>
      <c r="H194" s="6"/>
      <c r="I194" s="6"/>
      <c r="J194" s="6"/>
      <c r="K194" s="6"/>
      <c r="L194" s="6"/>
      <c r="M194" s="6"/>
      <c r="N194" s="6"/>
    </row>
    <row r="195" spans="1:14" ht="60.8" hidden="1" customHeight="1" x14ac:dyDescent="0.3">
      <c r="A195" s="7" t="s">
        <v>1254</v>
      </c>
      <c r="B195" s="7" t="s">
        <v>1255</v>
      </c>
      <c r="C195" s="3">
        <v>1514</v>
      </c>
      <c r="D195" s="7" t="s">
        <v>1501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48.85" hidden="1" customHeight="1" x14ac:dyDescent="0.3">
      <c r="A196" s="5" t="s">
        <v>1254</v>
      </c>
      <c r="B196" s="5" t="s">
        <v>1255</v>
      </c>
      <c r="C196" s="2">
        <v>1515</v>
      </c>
      <c r="D196" s="5" t="s">
        <v>1445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48.85" hidden="1" customHeight="1" x14ac:dyDescent="0.3">
      <c r="A197" s="7" t="s">
        <v>1254</v>
      </c>
      <c r="B197" s="7" t="s">
        <v>1255</v>
      </c>
      <c r="C197" s="3">
        <v>1516</v>
      </c>
      <c r="D197" s="7" t="s">
        <v>1559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48.85" hidden="1" customHeight="1" x14ac:dyDescent="0.3">
      <c r="A198" s="5" t="s">
        <v>1254</v>
      </c>
      <c r="B198" s="5" t="s">
        <v>1255</v>
      </c>
      <c r="C198" s="2">
        <v>1517</v>
      </c>
      <c r="D198" s="5" t="s">
        <v>1434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48.85" hidden="1" customHeight="1" x14ac:dyDescent="0.3">
      <c r="A199" s="7" t="s">
        <v>1254</v>
      </c>
      <c r="B199" s="7" t="s">
        <v>1255</v>
      </c>
      <c r="C199" s="3">
        <v>1518</v>
      </c>
      <c r="D199" s="7" t="s">
        <v>1479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48.85" hidden="1" customHeight="1" x14ac:dyDescent="0.3">
      <c r="A200" s="5" t="s">
        <v>1254</v>
      </c>
      <c r="B200" s="5" t="s">
        <v>1255</v>
      </c>
      <c r="C200" s="2">
        <v>1519</v>
      </c>
      <c r="D200" s="5" t="s">
        <v>1496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60.8" hidden="1" customHeight="1" x14ac:dyDescent="0.3">
      <c r="A201" s="7" t="s">
        <v>1254</v>
      </c>
      <c r="B201" s="7" t="s">
        <v>1255</v>
      </c>
      <c r="C201" s="3">
        <v>520</v>
      </c>
      <c r="D201" s="7" t="s">
        <v>472</v>
      </c>
      <c r="E201" s="4"/>
      <c r="F201" s="4" t="s">
        <v>473</v>
      </c>
      <c r="G201" s="4"/>
      <c r="H201" s="4"/>
      <c r="I201" s="4"/>
      <c r="J201" s="4"/>
      <c r="K201" s="4"/>
      <c r="L201" s="4"/>
      <c r="M201" s="4"/>
      <c r="N201" s="4"/>
    </row>
    <row r="202" spans="1:14" ht="84.85" hidden="1" customHeight="1" x14ac:dyDescent="0.3">
      <c r="A202" s="5" t="s">
        <v>1164</v>
      </c>
      <c r="B202" s="5" t="s">
        <v>1165</v>
      </c>
      <c r="C202" s="2">
        <v>1835</v>
      </c>
      <c r="D202" s="5" t="s">
        <v>191</v>
      </c>
      <c r="E202" s="6" t="s">
        <v>68</v>
      </c>
      <c r="F202" s="6"/>
      <c r="G202" s="6"/>
      <c r="H202" s="6"/>
      <c r="I202" s="8" t="s">
        <v>566</v>
      </c>
      <c r="J202" s="6"/>
      <c r="K202" s="6"/>
      <c r="L202" s="6"/>
      <c r="M202" s="6"/>
      <c r="N202" s="6"/>
    </row>
    <row r="203" spans="1:14" ht="84.85" hidden="1" customHeight="1" x14ac:dyDescent="0.3">
      <c r="A203" s="7" t="s">
        <v>1164</v>
      </c>
      <c r="B203" s="7" t="s">
        <v>1165</v>
      </c>
      <c r="C203" s="3">
        <v>1833</v>
      </c>
      <c r="D203" s="7" t="s">
        <v>172</v>
      </c>
      <c r="E203" s="4" t="s">
        <v>144</v>
      </c>
      <c r="F203" s="4" t="s">
        <v>296</v>
      </c>
      <c r="G203" s="4"/>
      <c r="H203" s="4"/>
      <c r="I203" s="4"/>
      <c r="J203" s="4"/>
      <c r="K203" s="4"/>
      <c r="L203" s="4"/>
      <c r="M203" s="4"/>
      <c r="N203" s="4"/>
    </row>
    <row r="204" spans="1:14" ht="84.85" hidden="1" customHeight="1" x14ac:dyDescent="0.3">
      <c r="A204" s="5" t="s">
        <v>1164</v>
      </c>
      <c r="B204" s="5" t="s">
        <v>1165</v>
      </c>
      <c r="C204" s="2">
        <v>1839</v>
      </c>
      <c r="D204" s="5" t="s">
        <v>216</v>
      </c>
      <c r="E204" s="6" t="s">
        <v>85</v>
      </c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84.85" hidden="1" customHeight="1" x14ac:dyDescent="0.3">
      <c r="A205" s="7" t="s">
        <v>1164</v>
      </c>
      <c r="B205" s="7" t="s">
        <v>1165</v>
      </c>
      <c r="C205" s="3">
        <v>1841</v>
      </c>
      <c r="D205" s="7" t="s">
        <v>256</v>
      </c>
      <c r="E205" s="4" t="s">
        <v>144</v>
      </c>
      <c r="F205" s="4" t="s">
        <v>342</v>
      </c>
      <c r="G205" s="4"/>
      <c r="H205" s="4"/>
      <c r="I205" s="4"/>
      <c r="J205" s="4"/>
      <c r="K205" s="4"/>
      <c r="L205" s="4"/>
      <c r="M205" s="4"/>
      <c r="N205" s="4"/>
    </row>
    <row r="206" spans="1:14" ht="84.85" hidden="1" customHeight="1" x14ac:dyDescent="0.3">
      <c r="A206" s="5" t="s">
        <v>1164</v>
      </c>
      <c r="B206" s="5" t="s">
        <v>1165</v>
      </c>
      <c r="C206" s="2">
        <v>1837</v>
      </c>
      <c r="D206" s="5" t="s">
        <v>295</v>
      </c>
      <c r="E206" s="6"/>
      <c r="F206" s="6" t="s">
        <v>296</v>
      </c>
      <c r="G206" s="6"/>
      <c r="H206" s="6"/>
      <c r="I206" s="6"/>
      <c r="J206" s="6"/>
      <c r="K206" s="6"/>
      <c r="L206" s="6"/>
      <c r="M206" s="6"/>
      <c r="N206" s="6"/>
    </row>
    <row r="207" spans="1:14" ht="24.8" hidden="1" customHeight="1" x14ac:dyDescent="0.3">
      <c r="A207" s="7" t="s">
        <v>1164</v>
      </c>
      <c r="B207" s="7" t="s">
        <v>1165</v>
      </c>
      <c r="C207" s="3">
        <v>1832</v>
      </c>
      <c r="D207" s="7" t="s">
        <v>335</v>
      </c>
      <c r="E207" s="4"/>
      <c r="F207" s="4" t="s">
        <v>336</v>
      </c>
      <c r="G207" s="4"/>
      <c r="H207" s="4"/>
      <c r="I207" s="4"/>
      <c r="J207" s="4"/>
      <c r="K207" s="4"/>
      <c r="L207" s="4"/>
      <c r="M207" s="4"/>
      <c r="N207" s="4"/>
    </row>
    <row r="208" spans="1:14" ht="84.85" hidden="1" customHeight="1" x14ac:dyDescent="0.3">
      <c r="A208" s="5" t="s">
        <v>1164</v>
      </c>
      <c r="B208" s="5" t="s">
        <v>1165</v>
      </c>
      <c r="C208" s="2">
        <v>1834</v>
      </c>
      <c r="D208" s="5" t="s">
        <v>360</v>
      </c>
      <c r="E208" s="6"/>
      <c r="F208" s="6" t="s">
        <v>296</v>
      </c>
      <c r="G208" s="6"/>
      <c r="H208" s="6"/>
      <c r="I208" s="6"/>
      <c r="J208" s="6"/>
      <c r="K208" s="6"/>
      <c r="L208" s="6"/>
      <c r="M208" s="6"/>
      <c r="N208" s="6"/>
    </row>
    <row r="209" spans="1:14" ht="84.85" hidden="1" customHeight="1" x14ac:dyDescent="0.3">
      <c r="A209" s="7" t="s">
        <v>1164</v>
      </c>
      <c r="B209" s="7" t="s">
        <v>1165</v>
      </c>
      <c r="C209" s="3">
        <v>1855</v>
      </c>
      <c r="D209" s="7" t="s">
        <v>383</v>
      </c>
      <c r="E209" s="4"/>
      <c r="F209" s="4" t="s">
        <v>296</v>
      </c>
      <c r="G209" s="4"/>
      <c r="H209" s="4"/>
      <c r="I209" s="4"/>
      <c r="J209" s="4"/>
      <c r="K209" s="4"/>
      <c r="L209" s="4"/>
      <c r="M209" s="4"/>
      <c r="N209" s="4"/>
    </row>
    <row r="210" spans="1:14" ht="144.75" hidden="1" customHeight="1" x14ac:dyDescent="0.3">
      <c r="A210" s="5" t="s">
        <v>1164</v>
      </c>
      <c r="B210" s="5" t="s">
        <v>1165</v>
      </c>
      <c r="C210" s="2">
        <v>1859</v>
      </c>
      <c r="D210" s="5" t="s">
        <v>206</v>
      </c>
      <c r="E210" s="6" t="s">
        <v>207</v>
      </c>
      <c r="F210" s="6" t="s">
        <v>296</v>
      </c>
      <c r="G210" s="6"/>
      <c r="H210" s="6"/>
      <c r="I210" s="6"/>
      <c r="J210" s="6"/>
      <c r="K210" s="6" t="s">
        <v>671</v>
      </c>
      <c r="L210" s="6" t="s">
        <v>806</v>
      </c>
      <c r="M210" s="6"/>
      <c r="N210" s="6"/>
    </row>
    <row r="211" spans="1:14" ht="84.85" hidden="1" customHeight="1" x14ac:dyDescent="0.3">
      <c r="A211" s="7" t="s">
        <v>1164</v>
      </c>
      <c r="B211" s="7" t="s">
        <v>1165</v>
      </c>
      <c r="C211" s="3">
        <v>1831</v>
      </c>
      <c r="D211" s="7" t="s">
        <v>435</v>
      </c>
      <c r="E211" s="4"/>
      <c r="F211" s="4" t="s">
        <v>342</v>
      </c>
      <c r="G211" s="4"/>
      <c r="H211" s="4"/>
      <c r="I211" s="4"/>
      <c r="J211" s="4"/>
      <c r="K211" s="4"/>
      <c r="L211" s="4"/>
      <c r="M211" s="4"/>
      <c r="N211" s="4"/>
    </row>
    <row r="212" spans="1:14" ht="60.8" hidden="1" customHeight="1" x14ac:dyDescent="0.3">
      <c r="A212" s="5" t="s">
        <v>1164</v>
      </c>
      <c r="B212" s="5" t="s">
        <v>1165</v>
      </c>
      <c r="C212" s="2">
        <v>520</v>
      </c>
      <c r="D212" s="5" t="s">
        <v>472</v>
      </c>
      <c r="E212" s="6"/>
      <c r="F212" s="6" t="s">
        <v>473</v>
      </c>
      <c r="G212" s="6"/>
      <c r="H212" s="6"/>
      <c r="I212" s="6"/>
      <c r="J212" s="6"/>
      <c r="K212" s="6"/>
      <c r="L212" s="6"/>
      <c r="M212" s="6"/>
      <c r="N212" s="6"/>
    </row>
    <row r="213" spans="1:14" ht="144.75" hidden="1" customHeight="1" x14ac:dyDescent="0.3">
      <c r="A213" s="7" t="s">
        <v>1166</v>
      </c>
      <c r="B213" s="7" t="s">
        <v>1167</v>
      </c>
      <c r="C213" s="3">
        <v>1857</v>
      </c>
      <c r="D213" s="7" t="s">
        <v>193</v>
      </c>
      <c r="E213" s="4" t="s">
        <v>194</v>
      </c>
      <c r="F213" s="4"/>
      <c r="G213" s="4"/>
      <c r="H213" s="4"/>
      <c r="I213" s="4"/>
      <c r="J213" s="4"/>
      <c r="K213" s="4" t="s">
        <v>671</v>
      </c>
      <c r="L213" s="4" t="s">
        <v>806</v>
      </c>
      <c r="M213" s="4"/>
      <c r="N213" s="4"/>
    </row>
    <row r="214" spans="1:14" ht="144.75" hidden="1" customHeight="1" x14ac:dyDescent="0.3">
      <c r="A214" s="5" t="s">
        <v>1166</v>
      </c>
      <c r="B214" s="5" t="s">
        <v>1167</v>
      </c>
      <c r="C214" s="2">
        <v>1851</v>
      </c>
      <c r="D214" s="5" t="s">
        <v>196</v>
      </c>
      <c r="E214" s="6" t="s">
        <v>194</v>
      </c>
      <c r="F214" s="6"/>
      <c r="G214" s="6"/>
      <c r="H214" s="6"/>
      <c r="I214" s="6"/>
      <c r="J214" s="6"/>
      <c r="K214" s="6" t="s">
        <v>671</v>
      </c>
      <c r="L214" s="6" t="s">
        <v>806</v>
      </c>
      <c r="M214" s="6"/>
      <c r="N214" s="6"/>
    </row>
    <row r="215" spans="1:14" ht="144.75" hidden="1" customHeight="1" x14ac:dyDescent="0.3">
      <c r="A215" s="7" t="s">
        <v>1166</v>
      </c>
      <c r="B215" s="7" t="s">
        <v>1167</v>
      </c>
      <c r="C215" s="3">
        <v>1859</v>
      </c>
      <c r="D215" s="7" t="s">
        <v>206</v>
      </c>
      <c r="E215" s="4" t="s">
        <v>194</v>
      </c>
      <c r="F215" s="4" t="s">
        <v>296</v>
      </c>
      <c r="G215" s="4"/>
      <c r="H215" s="4"/>
      <c r="I215" s="4"/>
      <c r="J215" s="4"/>
      <c r="K215" s="4" t="s">
        <v>671</v>
      </c>
      <c r="L215" s="4" t="s">
        <v>806</v>
      </c>
      <c r="M215" s="4"/>
      <c r="N215" s="4"/>
    </row>
    <row r="216" spans="1:14" ht="144.75" hidden="1" customHeight="1" x14ac:dyDescent="0.3">
      <c r="A216" s="5" t="s">
        <v>1166</v>
      </c>
      <c r="B216" s="5" t="s">
        <v>1167</v>
      </c>
      <c r="C216" s="2">
        <v>1861</v>
      </c>
      <c r="D216" s="5" t="s">
        <v>213</v>
      </c>
      <c r="E216" s="6" t="s">
        <v>214</v>
      </c>
      <c r="F216" s="6"/>
      <c r="G216" s="6"/>
      <c r="H216" s="6"/>
      <c r="I216" s="6"/>
      <c r="J216" s="6"/>
      <c r="K216" s="6" t="s">
        <v>671</v>
      </c>
      <c r="L216" s="6" t="s">
        <v>806</v>
      </c>
      <c r="M216" s="6"/>
      <c r="N216" s="6"/>
    </row>
    <row r="217" spans="1:14" ht="24.8" hidden="1" customHeight="1" x14ac:dyDescent="0.3">
      <c r="A217" s="7" t="s">
        <v>1166</v>
      </c>
      <c r="B217" s="7" t="s">
        <v>1167</v>
      </c>
      <c r="C217" s="3">
        <v>1854</v>
      </c>
      <c r="D217" s="7" t="s">
        <v>341</v>
      </c>
      <c r="E217" s="4"/>
      <c r="F217" s="4" t="s">
        <v>342</v>
      </c>
      <c r="G217" s="4"/>
      <c r="H217" s="4"/>
      <c r="I217" s="4"/>
      <c r="J217" s="4"/>
      <c r="K217" s="4"/>
      <c r="L217" s="4"/>
      <c r="M217" s="4"/>
      <c r="N217" s="4"/>
    </row>
    <row r="218" spans="1:14" ht="24.8" hidden="1" customHeight="1" x14ac:dyDescent="0.3">
      <c r="A218" s="5" t="s">
        <v>1166</v>
      </c>
      <c r="B218" s="5" t="s">
        <v>1167</v>
      </c>
      <c r="C218" s="2">
        <v>1856</v>
      </c>
      <c r="D218" s="5" t="s">
        <v>348</v>
      </c>
      <c r="E218" s="6"/>
      <c r="F218" s="6" t="s">
        <v>296</v>
      </c>
      <c r="G218" s="6"/>
      <c r="H218" s="6"/>
      <c r="I218" s="6"/>
      <c r="J218" s="6"/>
      <c r="K218" s="6"/>
      <c r="L218" s="6"/>
      <c r="M218" s="6"/>
      <c r="N218" s="6"/>
    </row>
    <row r="219" spans="1:14" ht="84.85" hidden="1" customHeight="1" x14ac:dyDescent="0.3">
      <c r="A219" s="7" t="s">
        <v>1166</v>
      </c>
      <c r="B219" s="7" t="s">
        <v>1167</v>
      </c>
      <c r="C219" s="3">
        <v>1853</v>
      </c>
      <c r="D219" s="7" t="s">
        <v>381</v>
      </c>
      <c r="E219" s="4"/>
      <c r="F219" s="4" t="s">
        <v>342</v>
      </c>
      <c r="G219" s="4"/>
      <c r="H219" s="4"/>
      <c r="I219" s="4"/>
      <c r="J219" s="4"/>
      <c r="K219" s="4"/>
      <c r="L219" s="4"/>
      <c r="M219" s="4"/>
      <c r="N219" s="4"/>
    </row>
    <row r="220" spans="1:14" ht="84.85" hidden="1" customHeight="1" x14ac:dyDescent="0.3">
      <c r="A220" s="5" t="s">
        <v>1166</v>
      </c>
      <c r="B220" s="5" t="s">
        <v>1167</v>
      </c>
      <c r="C220" s="2">
        <v>1855</v>
      </c>
      <c r="D220" s="5" t="s">
        <v>383</v>
      </c>
      <c r="E220" s="6"/>
      <c r="F220" s="4" t="s">
        <v>296</v>
      </c>
      <c r="G220" s="6"/>
      <c r="H220" s="6"/>
      <c r="I220" s="6"/>
      <c r="J220" s="6"/>
      <c r="K220" s="6"/>
      <c r="L220" s="6"/>
      <c r="M220" s="6"/>
      <c r="N220" s="6"/>
    </row>
    <row r="221" spans="1:14" ht="60.8" hidden="1" customHeight="1" x14ac:dyDescent="0.3">
      <c r="A221" s="7" t="s">
        <v>1166</v>
      </c>
      <c r="B221" s="7" t="s">
        <v>1167</v>
      </c>
      <c r="C221" s="3">
        <v>520</v>
      </c>
      <c r="D221" s="7" t="s">
        <v>472</v>
      </c>
      <c r="E221" s="4"/>
      <c r="F221" s="4" t="s">
        <v>473</v>
      </c>
      <c r="G221" s="4"/>
      <c r="H221" s="4"/>
      <c r="I221" s="4"/>
      <c r="J221" s="4"/>
      <c r="K221" s="4"/>
      <c r="L221" s="4"/>
      <c r="M221" s="4"/>
      <c r="N221" s="4"/>
    </row>
    <row r="222" spans="1:14" ht="60.8" hidden="1" customHeight="1" x14ac:dyDescent="0.3">
      <c r="A222" s="5" t="s">
        <v>1066</v>
      </c>
      <c r="B222" s="5" t="s">
        <v>1067</v>
      </c>
      <c r="C222" s="2">
        <v>511</v>
      </c>
      <c r="D222" s="5" t="s">
        <v>1404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60.8" hidden="1" customHeight="1" x14ac:dyDescent="0.3">
      <c r="A223" s="7" t="s">
        <v>1066</v>
      </c>
      <c r="B223" s="7" t="s">
        <v>1067</v>
      </c>
      <c r="C223" s="3">
        <v>512</v>
      </c>
      <c r="D223" s="7" t="s">
        <v>1405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60.8" hidden="1" customHeight="1" x14ac:dyDescent="0.3">
      <c r="A224" s="5" t="s">
        <v>1066</v>
      </c>
      <c r="B224" s="5" t="s">
        <v>1067</v>
      </c>
      <c r="C224" s="2">
        <v>513</v>
      </c>
      <c r="D224" s="5" t="s">
        <v>1437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60.8" hidden="1" customHeight="1" x14ac:dyDescent="0.3">
      <c r="A225" s="7" t="s">
        <v>1066</v>
      </c>
      <c r="B225" s="7" t="s">
        <v>1067</v>
      </c>
      <c r="C225" s="3">
        <v>514</v>
      </c>
      <c r="D225" s="7" t="s">
        <v>1438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97.35" x14ac:dyDescent="0.3">
      <c r="A226" s="5" t="s">
        <v>1066</v>
      </c>
      <c r="B226" s="5" t="s">
        <v>1067</v>
      </c>
      <c r="C226" s="2">
        <v>1401</v>
      </c>
      <c r="D226" s="5" t="s">
        <v>53</v>
      </c>
      <c r="E226" s="6" t="s">
        <v>54</v>
      </c>
      <c r="F226" s="6"/>
      <c r="G226" s="6" t="s">
        <v>498</v>
      </c>
      <c r="H226" s="6" t="s">
        <v>498</v>
      </c>
      <c r="I226" s="6"/>
      <c r="J226" s="6" t="s">
        <v>1605</v>
      </c>
      <c r="K226" s="6" t="s">
        <v>613</v>
      </c>
      <c r="L226" s="6"/>
      <c r="M226" s="6" t="s">
        <v>867</v>
      </c>
      <c r="N226" s="6" t="s">
        <v>895</v>
      </c>
    </row>
    <row r="227" spans="1:14" ht="73.150000000000006" hidden="1" x14ac:dyDescent="0.3">
      <c r="A227" s="7" t="s">
        <v>1066</v>
      </c>
      <c r="B227" s="7" t="s">
        <v>1067</v>
      </c>
      <c r="C227" s="3">
        <v>1439</v>
      </c>
      <c r="D227" s="7" t="s">
        <v>94</v>
      </c>
      <c r="E227" s="4" t="s">
        <v>95</v>
      </c>
      <c r="F227" s="4"/>
      <c r="G227" s="4" t="s">
        <v>477</v>
      </c>
      <c r="H227" s="4" t="s">
        <v>500</v>
      </c>
      <c r="I227" s="9" t="s">
        <v>530</v>
      </c>
      <c r="J227" s="4" t="s">
        <v>600</v>
      </c>
      <c r="K227" s="4" t="s">
        <v>627</v>
      </c>
      <c r="L227" s="4"/>
      <c r="M227" s="4" t="s">
        <v>869</v>
      </c>
      <c r="N227" s="4" t="s">
        <v>1606</v>
      </c>
    </row>
    <row r="228" spans="1:14" ht="121.55" hidden="1" x14ac:dyDescent="0.3">
      <c r="A228" s="5" t="s">
        <v>1066</v>
      </c>
      <c r="B228" s="5" t="s">
        <v>1067</v>
      </c>
      <c r="C228" s="2">
        <v>1411</v>
      </c>
      <c r="D228" s="5" t="s">
        <v>97</v>
      </c>
      <c r="E228" s="6" t="s">
        <v>98</v>
      </c>
      <c r="F228" s="6"/>
      <c r="G228" s="6"/>
      <c r="H228" s="6" t="s">
        <v>502</v>
      </c>
      <c r="I228" s="6"/>
      <c r="J228" s="6" t="s">
        <v>601</v>
      </c>
      <c r="K228" s="6" t="s">
        <v>628</v>
      </c>
      <c r="L228" s="6"/>
      <c r="M228" s="6" t="s">
        <v>870</v>
      </c>
      <c r="N228" s="6" t="s">
        <v>1607</v>
      </c>
    </row>
    <row r="229" spans="1:14" ht="109.45" hidden="1" x14ac:dyDescent="0.3">
      <c r="A229" s="7" t="s">
        <v>1066</v>
      </c>
      <c r="B229" s="7" t="s">
        <v>1067</v>
      </c>
      <c r="C229" s="3">
        <v>1413</v>
      </c>
      <c r="D229" s="7" t="s">
        <v>327</v>
      </c>
      <c r="E229" s="4"/>
      <c r="F229" s="4" t="s">
        <v>1608</v>
      </c>
      <c r="G229" s="4" t="s">
        <v>481</v>
      </c>
      <c r="H229" s="4" t="s">
        <v>502</v>
      </c>
      <c r="I229" s="4"/>
      <c r="J229" s="4" t="s">
        <v>601</v>
      </c>
      <c r="K229" s="4" t="s">
        <v>628</v>
      </c>
      <c r="L229" s="4" t="s">
        <v>749</v>
      </c>
      <c r="M229" s="4" t="s">
        <v>870</v>
      </c>
      <c r="N229" s="4" t="s">
        <v>1609</v>
      </c>
    </row>
    <row r="230" spans="1:14" ht="60.8" hidden="1" customHeight="1" x14ac:dyDescent="0.3">
      <c r="A230" s="5" t="s">
        <v>1066</v>
      </c>
      <c r="B230" s="5" t="s">
        <v>1067</v>
      </c>
      <c r="C230" s="2">
        <v>1512</v>
      </c>
      <c r="D230" s="5" t="s">
        <v>1566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60.8" hidden="1" customHeight="1" x14ac:dyDescent="0.3">
      <c r="A231" s="7" t="s">
        <v>1066</v>
      </c>
      <c r="B231" s="7" t="s">
        <v>1067</v>
      </c>
      <c r="C231" s="3">
        <v>520</v>
      </c>
      <c r="D231" s="7" t="s">
        <v>472</v>
      </c>
      <c r="E231" s="4"/>
      <c r="F231" s="4" t="s">
        <v>473</v>
      </c>
      <c r="G231" s="4"/>
      <c r="H231" s="4"/>
      <c r="I231" s="4"/>
      <c r="J231" s="4"/>
      <c r="K231" s="4"/>
      <c r="L231" s="4"/>
      <c r="M231" s="4"/>
      <c r="N231" s="4"/>
    </row>
    <row r="232" spans="1:14" ht="121.55" hidden="1" x14ac:dyDescent="0.3">
      <c r="A232" s="5" t="s">
        <v>979</v>
      </c>
      <c r="B232" s="5" t="s">
        <v>980</v>
      </c>
      <c r="C232" s="2">
        <v>1411</v>
      </c>
      <c r="D232" s="5" t="s">
        <v>97</v>
      </c>
      <c r="E232" s="6" t="s">
        <v>98</v>
      </c>
      <c r="F232" s="6"/>
      <c r="G232" s="6"/>
      <c r="H232" s="6" t="s">
        <v>502</v>
      </c>
      <c r="I232" s="6"/>
      <c r="J232" s="6" t="s">
        <v>601</v>
      </c>
      <c r="K232" s="6" t="s">
        <v>628</v>
      </c>
      <c r="L232" s="6"/>
      <c r="M232" s="6" t="s">
        <v>870</v>
      </c>
      <c r="N232" s="6" t="s">
        <v>1610</v>
      </c>
    </row>
    <row r="233" spans="1:14" ht="73.150000000000006" hidden="1" x14ac:dyDescent="0.3">
      <c r="A233" s="7" t="s">
        <v>979</v>
      </c>
      <c r="B233" s="7" t="s">
        <v>980</v>
      </c>
      <c r="C233" s="3">
        <v>1439</v>
      </c>
      <c r="D233" s="7" t="s">
        <v>94</v>
      </c>
      <c r="E233" s="4" t="s">
        <v>95</v>
      </c>
      <c r="F233" s="4"/>
      <c r="G233" s="4" t="s">
        <v>477</v>
      </c>
      <c r="H233" s="4" t="s">
        <v>500</v>
      </c>
      <c r="I233" s="4" t="s">
        <v>530</v>
      </c>
      <c r="J233" s="4" t="s">
        <v>600</v>
      </c>
      <c r="K233" s="4" t="s">
        <v>627</v>
      </c>
      <c r="L233" s="4"/>
      <c r="M233" s="4" t="s">
        <v>869</v>
      </c>
      <c r="N233" s="4" t="s">
        <v>1611</v>
      </c>
    </row>
    <row r="234" spans="1:14" ht="96.8" customHeight="1" x14ac:dyDescent="0.3">
      <c r="A234" s="5" t="s">
        <v>979</v>
      </c>
      <c r="B234" s="5" t="s">
        <v>980</v>
      </c>
      <c r="C234" s="2">
        <v>1401</v>
      </c>
      <c r="D234" s="5" t="s">
        <v>53</v>
      </c>
      <c r="E234" s="6" t="s">
        <v>54</v>
      </c>
      <c r="F234" s="6"/>
      <c r="G234" s="6" t="s">
        <v>498</v>
      </c>
      <c r="H234" s="6" t="s">
        <v>498</v>
      </c>
      <c r="I234" s="6"/>
      <c r="J234" s="6" t="s">
        <v>1612</v>
      </c>
      <c r="K234" s="6" t="s">
        <v>613</v>
      </c>
      <c r="L234" s="6"/>
      <c r="M234" s="6" t="s">
        <v>867</v>
      </c>
      <c r="N234" s="6" t="s">
        <v>895</v>
      </c>
    </row>
    <row r="235" spans="1:14" ht="96.8" hidden="1" customHeight="1" x14ac:dyDescent="0.3">
      <c r="A235" s="7" t="s">
        <v>979</v>
      </c>
      <c r="B235" s="7" t="s">
        <v>980</v>
      </c>
      <c r="C235" s="3">
        <v>1409</v>
      </c>
      <c r="D235" s="7" t="s">
        <v>479</v>
      </c>
      <c r="E235" s="4"/>
      <c r="F235" s="4"/>
      <c r="G235" s="4" t="s">
        <v>480</v>
      </c>
      <c r="H235" s="4" t="s">
        <v>501</v>
      </c>
      <c r="I235" s="4"/>
      <c r="J235" s="4"/>
      <c r="K235" s="4" t="s">
        <v>613</v>
      </c>
      <c r="L235" s="4"/>
      <c r="M235" s="4"/>
      <c r="N235" s="4" t="s">
        <v>1613</v>
      </c>
    </row>
    <row r="236" spans="1:14" ht="109.45" hidden="1" x14ac:dyDescent="0.3">
      <c r="A236" s="5" t="s">
        <v>979</v>
      </c>
      <c r="B236" s="5" t="s">
        <v>980</v>
      </c>
      <c r="C236" s="2">
        <v>1413</v>
      </c>
      <c r="D236" s="5" t="s">
        <v>327</v>
      </c>
      <c r="E236" s="6"/>
      <c r="F236" s="6" t="s">
        <v>328</v>
      </c>
      <c r="G236" s="6" t="s">
        <v>481</v>
      </c>
      <c r="H236" s="6" t="s">
        <v>502</v>
      </c>
      <c r="I236" s="6"/>
      <c r="J236" s="6" t="s">
        <v>601</v>
      </c>
      <c r="K236" s="6" t="s">
        <v>628</v>
      </c>
      <c r="L236" s="6" t="s">
        <v>749</v>
      </c>
      <c r="M236" s="6" t="s">
        <v>870</v>
      </c>
      <c r="N236" s="6" t="s">
        <v>1609</v>
      </c>
    </row>
    <row r="237" spans="1:14" ht="96.8" hidden="1" customHeight="1" x14ac:dyDescent="0.3">
      <c r="A237" s="7" t="s">
        <v>979</v>
      </c>
      <c r="B237" s="7" t="s">
        <v>980</v>
      </c>
      <c r="C237" s="3">
        <v>1421</v>
      </c>
      <c r="D237" s="7" t="s">
        <v>632</v>
      </c>
      <c r="E237" s="4"/>
      <c r="F237" s="4"/>
      <c r="G237" s="4"/>
      <c r="H237" s="4"/>
      <c r="I237" s="4"/>
      <c r="J237" s="4"/>
      <c r="K237" s="4" t="s">
        <v>613</v>
      </c>
      <c r="L237" s="4"/>
      <c r="M237" s="4"/>
      <c r="N237" s="4" t="s">
        <v>1613</v>
      </c>
    </row>
    <row r="238" spans="1:14" ht="96.8" hidden="1" customHeight="1" x14ac:dyDescent="0.3">
      <c r="A238" s="5" t="s">
        <v>979</v>
      </c>
      <c r="B238" s="5" t="s">
        <v>980</v>
      </c>
      <c r="C238" s="2">
        <v>1445</v>
      </c>
      <c r="D238" s="5" t="s">
        <v>235</v>
      </c>
      <c r="E238" s="6" t="s">
        <v>236</v>
      </c>
      <c r="F238" s="6"/>
      <c r="G238" s="6" t="s">
        <v>491</v>
      </c>
      <c r="H238" s="6" t="s">
        <v>514</v>
      </c>
      <c r="I238" s="6"/>
      <c r="J238" s="6"/>
      <c r="K238" s="6" t="s">
        <v>613</v>
      </c>
      <c r="L238" s="6"/>
      <c r="M238" s="6" t="s">
        <v>880</v>
      </c>
      <c r="N238" s="6" t="s">
        <v>1613</v>
      </c>
    </row>
    <row r="239" spans="1:14" ht="96.8" hidden="1" customHeight="1" x14ac:dyDescent="0.3">
      <c r="A239" s="7" t="s">
        <v>979</v>
      </c>
      <c r="B239" s="7" t="s">
        <v>980</v>
      </c>
      <c r="C239" s="3">
        <v>1449</v>
      </c>
      <c r="D239" s="7" t="s">
        <v>495</v>
      </c>
      <c r="E239" s="4"/>
      <c r="F239" s="4"/>
      <c r="G239" s="4" t="s">
        <v>496</v>
      </c>
      <c r="H239" s="4"/>
      <c r="I239" s="9" t="s">
        <v>582</v>
      </c>
      <c r="J239" s="4"/>
      <c r="K239" s="4" t="s">
        <v>613</v>
      </c>
      <c r="L239" s="4"/>
      <c r="M239" s="4" t="s">
        <v>884</v>
      </c>
      <c r="N239" s="4" t="s">
        <v>1613</v>
      </c>
    </row>
    <row r="240" spans="1:14" ht="192.85" hidden="1" customHeight="1" x14ac:dyDescent="0.3">
      <c r="A240" s="5" t="s">
        <v>979</v>
      </c>
      <c r="B240" s="5" t="s">
        <v>980</v>
      </c>
      <c r="C240" s="2">
        <v>1451</v>
      </c>
      <c r="D240" s="5" t="s">
        <v>693</v>
      </c>
      <c r="E240" s="6"/>
      <c r="F240" s="6"/>
      <c r="G240" s="6"/>
      <c r="H240" s="6"/>
      <c r="I240" s="6"/>
      <c r="J240" s="6"/>
      <c r="K240" s="6" t="s">
        <v>694</v>
      </c>
      <c r="L240" s="6"/>
      <c r="M240" s="6"/>
      <c r="N240" s="6" t="s">
        <v>1611</v>
      </c>
    </row>
    <row r="241" spans="1:14" ht="96.8" hidden="1" customHeight="1" x14ac:dyDescent="0.3">
      <c r="A241" s="7" t="s">
        <v>979</v>
      </c>
      <c r="B241" s="7" t="s">
        <v>980</v>
      </c>
      <c r="C241" s="3">
        <v>520</v>
      </c>
      <c r="D241" s="7" t="s">
        <v>472</v>
      </c>
      <c r="E241" s="4"/>
      <c r="F241" s="4" t="s">
        <v>473</v>
      </c>
      <c r="G241" s="4"/>
      <c r="H241" s="4"/>
      <c r="I241" s="4"/>
      <c r="J241" s="4"/>
      <c r="K241" s="4" t="s">
        <v>613</v>
      </c>
      <c r="L241" s="4"/>
      <c r="M241" s="4"/>
      <c r="N241" s="4"/>
    </row>
    <row r="242" spans="1:14" ht="96.8" customHeight="1" x14ac:dyDescent="0.3">
      <c r="A242" s="5" t="s">
        <v>976</v>
      </c>
      <c r="B242" s="5" t="s">
        <v>977</v>
      </c>
      <c r="C242" s="2">
        <v>1401</v>
      </c>
      <c r="D242" s="5" t="s">
        <v>53</v>
      </c>
      <c r="E242" s="6" t="s">
        <v>54</v>
      </c>
      <c r="F242" s="6"/>
      <c r="G242" s="6" t="s">
        <v>498</v>
      </c>
      <c r="H242" s="6" t="s">
        <v>498</v>
      </c>
      <c r="I242" s="6"/>
      <c r="J242" s="6" t="s">
        <v>1612</v>
      </c>
      <c r="K242" s="6" t="s">
        <v>613</v>
      </c>
      <c r="L242" s="6"/>
      <c r="M242" s="6" t="s">
        <v>867</v>
      </c>
      <c r="N242" s="6" t="s">
        <v>1614</v>
      </c>
    </row>
    <row r="243" spans="1:14" ht="96.8" customHeight="1" x14ac:dyDescent="0.3">
      <c r="A243" s="7" t="s">
        <v>976</v>
      </c>
      <c r="B243" s="7" t="s">
        <v>977</v>
      </c>
      <c r="C243" s="3">
        <v>1403</v>
      </c>
      <c r="D243" s="7" t="s">
        <v>56</v>
      </c>
      <c r="E243" s="4" t="s">
        <v>54</v>
      </c>
      <c r="F243" s="4"/>
      <c r="G243" s="4" t="s">
        <v>475</v>
      </c>
      <c r="H243" s="4" t="s">
        <v>499</v>
      </c>
      <c r="I243" s="9" t="s">
        <v>524</v>
      </c>
      <c r="J243" s="4" t="s">
        <v>1612</v>
      </c>
      <c r="K243" s="4" t="s">
        <v>613</v>
      </c>
      <c r="L243" s="4"/>
      <c r="M243" s="4" t="s">
        <v>867</v>
      </c>
      <c r="N243" s="4" t="s">
        <v>896</v>
      </c>
    </row>
    <row r="244" spans="1:14" ht="192.85" hidden="1" customHeight="1" x14ac:dyDescent="0.3">
      <c r="A244" s="5" t="s">
        <v>976</v>
      </c>
      <c r="B244" s="5" t="s">
        <v>977</v>
      </c>
      <c r="C244" s="2">
        <v>1451</v>
      </c>
      <c r="D244" s="5" t="s">
        <v>693</v>
      </c>
      <c r="E244" s="6"/>
      <c r="F244" s="6"/>
      <c r="G244" s="6"/>
      <c r="H244" s="6"/>
      <c r="I244" s="6"/>
      <c r="J244" s="6"/>
      <c r="K244" s="6" t="s">
        <v>694</v>
      </c>
      <c r="L244" s="6"/>
      <c r="M244" s="6"/>
      <c r="N244" s="6" t="s">
        <v>1611</v>
      </c>
    </row>
    <row r="245" spans="1:14" ht="121.55" hidden="1" x14ac:dyDescent="0.3">
      <c r="A245" s="7" t="s">
        <v>976</v>
      </c>
      <c r="B245" s="7" t="s">
        <v>977</v>
      </c>
      <c r="C245" s="3">
        <v>1411</v>
      </c>
      <c r="D245" s="7" t="s">
        <v>97</v>
      </c>
      <c r="E245" s="4" t="s">
        <v>98</v>
      </c>
      <c r="F245" s="4"/>
      <c r="G245" s="4"/>
      <c r="H245" s="4" t="s">
        <v>502</v>
      </c>
      <c r="I245" s="4"/>
      <c r="J245" s="4" t="s">
        <v>601</v>
      </c>
      <c r="K245" s="4" t="s">
        <v>628</v>
      </c>
      <c r="L245" s="4"/>
      <c r="M245" s="4" t="s">
        <v>870</v>
      </c>
      <c r="N245" s="4" t="s">
        <v>1615</v>
      </c>
    </row>
    <row r="246" spans="1:14" ht="109.45" hidden="1" x14ac:dyDescent="0.3">
      <c r="A246" s="5" t="s">
        <v>976</v>
      </c>
      <c r="B246" s="5" t="s">
        <v>977</v>
      </c>
      <c r="C246" s="2">
        <v>1413</v>
      </c>
      <c r="D246" s="5" t="s">
        <v>327</v>
      </c>
      <c r="E246" s="6"/>
      <c r="F246" s="6" t="s">
        <v>328</v>
      </c>
      <c r="G246" s="6" t="s">
        <v>481</v>
      </c>
      <c r="H246" s="6" t="s">
        <v>502</v>
      </c>
      <c r="I246" s="6"/>
      <c r="J246" s="6" t="s">
        <v>601</v>
      </c>
      <c r="K246" s="6" t="s">
        <v>628</v>
      </c>
      <c r="L246" s="6" t="s">
        <v>749</v>
      </c>
      <c r="M246" s="6" t="s">
        <v>870</v>
      </c>
      <c r="N246" s="6" t="s">
        <v>1609</v>
      </c>
    </row>
    <row r="247" spans="1:14" ht="96.8" hidden="1" customHeight="1" x14ac:dyDescent="0.3">
      <c r="A247" s="7" t="s">
        <v>976</v>
      </c>
      <c r="B247" s="7" t="s">
        <v>977</v>
      </c>
      <c r="C247" s="3">
        <v>1417</v>
      </c>
      <c r="D247" s="7" t="s">
        <v>630</v>
      </c>
      <c r="E247" s="4"/>
      <c r="F247" s="4"/>
      <c r="G247" s="4"/>
      <c r="H247" s="4"/>
      <c r="I247" s="4"/>
      <c r="J247" s="4"/>
      <c r="K247" s="4" t="s">
        <v>613</v>
      </c>
      <c r="L247" s="4"/>
      <c r="M247" s="4"/>
      <c r="N247" s="4" t="s">
        <v>896</v>
      </c>
    </row>
    <row r="248" spans="1:14" ht="73.150000000000006" hidden="1" x14ac:dyDescent="0.3">
      <c r="A248" s="5" t="s">
        <v>976</v>
      </c>
      <c r="B248" s="5" t="s">
        <v>977</v>
      </c>
      <c r="C248" s="2">
        <v>1439</v>
      </c>
      <c r="D248" s="5" t="s">
        <v>94</v>
      </c>
      <c r="E248" s="6" t="s">
        <v>95</v>
      </c>
      <c r="F248" s="6"/>
      <c r="G248" s="6" t="s">
        <v>477</v>
      </c>
      <c r="H248" s="6" t="s">
        <v>500</v>
      </c>
      <c r="I248" s="10" t="s">
        <v>530</v>
      </c>
      <c r="J248" s="6" t="s">
        <v>500</v>
      </c>
      <c r="K248" s="6" t="s">
        <v>627</v>
      </c>
      <c r="L248" s="6"/>
      <c r="M248" s="6" t="s">
        <v>869</v>
      </c>
      <c r="N248" s="6" t="s">
        <v>1611</v>
      </c>
    </row>
    <row r="249" spans="1:14" ht="96.8" hidden="1" customHeight="1" x14ac:dyDescent="0.3">
      <c r="A249" s="7" t="s">
        <v>976</v>
      </c>
      <c r="B249" s="7" t="s">
        <v>977</v>
      </c>
      <c r="C249" s="3">
        <v>520</v>
      </c>
      <c r="D249" s="7" t="s">
        <v>472</v>
      </c>
      <c r="E249" s="4"/>
      <c r="F249" s="4" t="s">
        <v>473</v>
      </c>
      <c r="G249" s="4"/>
      <c r="H249" s="4"/>
      <c r="I249" s="4"/>
      <c r="J249" s="4"/>
      <c r="K249" s="4" t="s">
        <v>613</v>
      </c>
      <c r="L249" s="4"/>
      <c r="M249" s="4"/>
      <c r="N249" s="4"/>
    </row>
    <row r="250" spans="1:14" ht="120.85" hidden="1" customHeight="1" x14ac:dyDescent="0.3">
      <c r="A250" s="5" t="s">
        <v>1074</v>
      </c>
      <c r="B250" s="5" t="s">
        <v>1075</v>
      </c>
      <c r="C250" s="2">
        <v>1301</v>
      </c>
      <c r="D250" s="5" t="s">
        <v>511</v>
      </c>
      <c r="E250" s="6"/>
      <c r="F250" s="6"/>
      <c r="G250" s="6"/>
      <c r="H250" s="6" t="s">
        <v>509</v>
      </c>
      <c r="I250" s="6"/>
      <c r="J250" s="6"/>
      <c r="K250" s="6" t="s">
        <v>661</v>
      </c>
      <c r="L250" s="6"/>
      <c r="M250" s="6" t="s">
        <v>878</v>
      </c>
      <c r="N250" s="6" t="s">
        <v>916</v>
      </c>
    </row>
    <row r="251" spans="1:14" ht="120.85" hidden="1" customHeight="1" x14ac:dyDescent="0.3">
      <c r="A251" s="7" t="s">
        <v>1074</v>
      </c>
      <c r="B251" s="7" t="s">
        <v>1075</v>
      </c>
      <c r="C251" s="3">
        <v>1302</v>
      </c>
      <c r="D251" s="7" t="s">
        <v>518</v>
      </c>
      <c r="E251" s="4"/>
      <c r="F251" s="4"/>
      <c r="G251" s="4"/>
      <c r="H251" s="4" t="s">
        <v>509</v>
      </c>
      <c r="I251" s="4"/>
      <c r="J251" s="4"/>
      <c r="K251" s="4" t="s">
        <v>661</v>
      </c>
      <c r="L251" s="4"/>
      <c r="M251" s="4"/>
      <c r="N251" s="4" t="s">
        <v>916</v>
      </c>
    </row>
    <row r="252" spans="1:14" ht="120.85" hidden="1" customHeight="1" x14ac:dyDescent="0.3">
      <c r="A252" s="5" t="s">
        <v>1074</v>
      </c>
      <c r="B252" s="5" t="s">
        <v>1075</v>
      </c>
      <c r="C252" s="2">
        <v>1304</v>
      </c>
      <c r="D252" s="5" t="s">
        <v>508</v>
      </c>
      <c r="E252" s="6"/>
      <c r="F252" s="6"/>
      <c r="G252" s="6"/>
      <c r="H252" s="6" t="s">
        <v>509</v>
      </c>
      <c r="I252" s="6"/>
      <c r="J252" s="6"/>
      <c r="K252" s="6" t="s">
        <v>661</v>
      </c>
      <c r="L252" s="6"/>
      <c r="M252" s="6"/>
      <c r="N252" s="6" t="s">
        <v>916</v>
      </c>
    </row>
    <row r="253" spans="1:14" ht="120.85" hidden="1" customHeight="1" x14ac:dyDescent="0.3">
      <c r="A253" s="7" t="s">
        <v>1074</v>
      </c>
      <c r="B253" s="7" t="s">
        <v>1075</v>
      </c>
      <c r="C253" s="3">
        <v>1135</v>
      </c>
      <c r="D253" s="7" t="s">
        <v>520</v>
      </c>
      <c r="E253" s="4"/>
      <c r="F253" s="4"/>
      <c r="G253" s="4"/>
      <c r="H253" s="4" t="s">
        <v>509</v>
      </c>
      <c r="I253" s="4"/>
      <c r="J253" s="4"/>
      <c r="K253" s="4" t="s">
        <v>661</v>
      </c>
      <c r="L253" s="4"/>
      <c r="M253" s="4"/>
      <c r="N253" s="4" t="s">
        <v>916</v>
      </c>
    </row>
    <row r="254" spans="1:14" ht="84.85" hidden="1" customHeight="1" x14ac:dyDescent="0.3">
      <c r="A254" s="5" t="s">
        <v>1074</v>
      </c>
      <c r="B254" s="5" t="s">
        <v>1075</v>
      </c>
      <c r="C254" s="2">
        <v>904</v>
      </c>
      <c r="D254" s="5" t="s">
        <v>1495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84.85" hidden="1" customHeight="1" x14ac:dyDescent="0.3">
      <c r="A255" s="7" t="s">
        <v>1074</v>
      </c>
      <c r="B255" s="7" t="s">
        <v>1075</v>
      </c>
      <c r="C255" s="3">
        <v>903</v>
      </c>
      <c r="D255" s="7" t="s">
        <v>1530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84.85" hidden="1" customHeight="1" x14ac:dyDescent="0.3">
      <c r="A256" s="5" t="s">
        <v>1074</v>
      </c>
      <c r="B256" s="5" t="s">
        <v>1075</v>
      </c>
      <c r="C256" s="2">
        <v>520</v>
      </c>
      <c r="D256" s="5" t="s">
        <v>472</v>
      </c>
      <c r="E256" s="6"/>
      <c r="F256" s="6" t="s">
        <v>473</v>
      </c>
      <c r="G256" s="6"/>
      <c r="H256" s="6"/>
      <c r="I256" s="6"/>
      <c r="J256" s="6"/>
      <c r="K256" s="6"/>
      <c r="L256" s="6"/>
      <c r="M256" s="6"/>
      <c r="N256" s="6"/>
    </row>
    <row r="257" spans="1:14" ht="72.75" hidden="1" customHeight="1" x14ac:dyDescent="0.3">
      <c r="A257" s="7" t="s">
        <v>1223</v>
      </c>
      <c r="B257" s="7" t="s">
        <v>1224</v>
      </c>
      <c r="C257" s="3">
        <v>1065</v>
      </c>
      <c r="D257" s="7" t="s">
        <v>220</v>
      </c>
      <c r="E257" s="4" t="s">
        <v>221</v>
      </c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24.8" hidden="1" customHeight="1" x14ac:dyDescent="0.3">
      <c r="A258" s="5" t="s">
        <v>1223</v>
      </c>
      <c r="B258" s="5" t="s">
        <v>1224</v>
      </c>
      <c r="C258" s="2">
        <v>1066</v>
      </c>
      <c r="D258" s="5" t="s">
        <v>223</v>
      </c>
      <c r="E258" s="6" t="s">
        <v>224</v>
      </c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72.75" hidden="1" customHeight="1" x14ac:dyDescent="0.3">
      <c r="A259" s="7" t="s">
        <v>1223</v>
      </c>
      <c r="B259" s="7" t="s">
        <v>1224</v>
      </c>
      <c r="C259" s="3">
        <v>1080</v>
      </c>
      <c r="D259" s="7" t="s">
        <v>226</v>
      </c>
      <c r="E259" s="4" t="s">
        <v>221</v>
      </c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72.75" hidden="1" customHeight="1" x14ac:dyDescent="0.3">
      <c r="A260" s="5" t="s">
        <v>1223</v>
      </c>
      <c r="B260" s="5" t="s">
        <v>1224</v>
      </c>
      <c r="C260" s="2">
        <v>1081</v>
      </c>
      <c r="D260" s="5" t="s">
        <v>228</v>
      </c>
      <c r="E260" s="6" t="s">
        <v>221</v>
      </c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5" hidden="1" customHeight="1" x14ac:dyDescent="0.3">
      <c r="A261" s="7" t="s">
        <v>1223</v>
      </c>
      <c r="B261" s="7" t="s">
        <v>1224</v>
      </c>
      <c r="C261" s="3">
        <v>1062</v>
      </c>
      <c r="D261" s="7" t="s">
        <v>1503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5" hidden="1" customHeight="1" x14ac:dyDescent="0.3">
      <c r="A262" s="5" t="s">
        <v>1223</v>
      </c>
      <c r="B262" s="5" t="s">
        <v>1224</v>
      </c>
      <c r="C262" s="2">
        <v>1063</v>
      </c>
      <c r="D262" s="5" t="s">
        <v>1504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24.8" hidden="1" customHeight="1" x14ac:dyDescent="0.3">
      <c r="A263" s="7" t="s">
        <v>1223</v>
      </c>
      <c r="B263" s="7" t="s">
        <v>1224</v>
      </c>
      <c r="C263" s="3">
        <v>1064</v>
      </c>
      <c r="D263" s="7" t="s">
        <v>1502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60.8" hidden="1" customHeight="1" x14ac:dyDescent="0.3">
      <c r="A264" s="5" t="s">
        <v>1223</v>
      </c>
      <c r="B264" s="5" t="s">
        <v>1224</v>
      </c>
      <c r="C264" s="2">
        <v>520</v>
      </c>
      <c r="D264" s="5" t="s">
        <v>472</v>
      </c>
      <c r="E264" s="6"/>
      <c r="F264" s="6" t="s">
        <v>473</v>
      </c>
      <c r="G264" s="6"/>
      <c r="H264" s="6"/>
      <c r="I264" s="6"/>
      <c r="J264" s="6"/>
      <c r="K264" s="6"/>
      <c r="L264" s="6"/>
      <c r="M264" s="6"/>
      <c r="N264" s="6"/>
    </row>
    <row r="265" spans="1:14" ht="48.85" hidden="1" customHeight="1" x14ac:dyDescent="0.3">
      <c r="A265" s="7" t="s">
        <v>1050</v>
      </c>
      <c r="B265" s="7" t="s">
        <v>1051</v>
      </c>
      <c r="C265" s="3">
        <v>727</v>
      </c>
      <c r="D265" s="7" t="s">
        <v>1541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36.75" hidden="1" customHeight="1" x14ac:dyDescent="0.3">
      <c r="A266" s="5" t="s">
        <v>1050</v>
      </c>
      <c r="B266" s="5" t="s">
        <v>1051</v>
      </c>
      <c r="C266" s="2">
        <v>766</v>
      </c>
      <c r="D266" s="5" t="s">
        <v>1494</v>
      </c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36.75" hidden="1" customHeight="1" x14ac:dyDescent="0.3">
      <c r="A267" s="7" t="s">
        <v>1050</v>
      </c>
      <c r="B267" s="7" t="s">
        <v>1051</v>
      </c>
      <c r="C267" s="3">
        <v>780</v>
      </c>
      <c r="D267" s="7" t="s">
        <v>1515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72.75" hidden="1" customHeight="1" x14ac:dyDescent="0.3">
      <c r="A268" s="5" t="s">
        <v>1050</v>
      </c>
      <c r="B268" s="5" t="s">
        <v>1051</v>
      </c>
      <c r="C268" s="2">
        <v>795</v>
      </c>
      <c r="D268" s="5" t="s">
        <v>1397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72.75" hidden="1" customHeight="1" x14ac:dyDescent="0.3">
      <c r="A269" s="7" t="s">
        <v>1050</v>
      </c>
      <c r="B269" s="7" t="s">
        <v>1051</v>
      </c>
      <c r="C269" s="3">
        <v>1060</v>
      </c>
      <c r="D269" s="7" t="s">
        <v>1455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60.8" hidden="1" customHeight="1" x14ac:dyDescent="0.3">
      <c r="A270" s="5" t="s">
        <v>1050</v>
      </c>
      <c r="B270" s="5" t="s">
        <v>1051</v>
      </c>
      <c r="C270" s="2">
        <v>730</v>
      </c>
      <c r="D270" s="5" t="s">
        <v>1490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36.75" hidden="1" customHeight="1" x14ac:dyDescent="0.3">
      <c r="A271" s="5" t="s">
        <v>1050</v>
      </c>
      <c r="B271" s="5" t="s">
        <v>1051</v>
      </c>
      <c r="C271" s="2">
        <v>739</v>
      </c>
      <c r="D271" s="5" t="s">
        <v>1526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48.85" hidden="1" customHeight="1" x14ac:dyDescent="0.3">
      <c r="A272" s="7" t="s">
        <v>1050</v>
      </c>
      <c r="B272" s="7" t="s">
        <v>1051</v>
      </c>
      <c r="C272" s="3">
        <v>725</v>
      </c>
      <c r="D272" s="7" t="s">
        <v>1557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96.8" hidden="1" customHeight="1" x14ac:dyDescent="0.3">
      <c r="A273" s="5" t="s">
        <v>1127</v>
      </c>
      <c r="B273" s="5" t="s">
        <v>1128</v>
      </c>
      <c r="C273" s="2">
        <v>711</v>
      </c>
      <c r="D273" s="5" t="s">
        <v>183</v>
      </c>
      <c r="E273" s="6" t="s">
        <v>65</v>
      </c>
      <c r="F273" s="6"/>
      <c r="G273" s="6"/>
      <c r="H273" s="6"/>
      <c r="I273" s="6"/>
      <c r="J273" s="6"/>
      <c r="K273" s="6" t="s">
        <v>670</v>
      </c>
      <c r="L273" s="6" t="s">
        <v>799</v>
      </c>
      <c r="M273" s="6"/>
      <c r="N273" s="6" t="s">
        <v>1616</v>
      </c>
    </row>
    <row r="274" spans="1:14" ht="85.25" hidden="1" x14ac:dyDescent="0.3">
      <c r="A274" s="7" t="s">
        <v>1127</v>
      </c>
      <c r="B274" s="7" t="s">
        <v>1128</v>
      </c>
      <c r="C274" s="3">
        <v>715</v>
      </c>
      <c r="D274" s="7" t="s">
        <v>64</v>
      </c>
      <c r="E274" s="4" t="s">
        <v>1617</v>
      </c>
      <c r="F274" s="4"/>
      <c r="G274" s="4"/>
      <c r="H274" s="4"/>
      <c r="I274" s="4"/>
      <c r="J274" s="4"/>
      <c r="K274" s="4" t="s">
        <v>615</v>
      </c>
      <c r="L274" s="4" t="s">
        <v>728</v>
      </c>
      <c r="M274" s="4"/>
      <c r="N274" s="4" t="s">
        <v>1618</v>
      </c>
    </row>
    <row r="275" spans="1:14" ht="84.85" hidden="1" customHeight="1" x14ac:dyDescent="0.3">
      <c r="A275" s="5" t="s">
        <v>1127</v>
      </c>
      <c r="B275" s="5" t="s">
        <v>1128</v>
      </c>
      <c r="C275" s="2">
        <v>755</v>
      </c>
      <c r="D275" s="5" t="s">
        <v>1516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20.85" hidden="1" customHeight="1" x14ac:dyDescent="0.3">
      <c r="A276" s="7" t="s">
        <v>1127</v>
      </c>
      <c r="B276" s="7" t="s">
        <v>1128</v>
      </c>
      <c r="C276" s="3">
        <v>756</v>
      </c>
      <c r="D276" s="7" t="s">
        <v>1517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48.85" hidden="1" customHeight="1" x14ac:dyDescent="0.3">
      <c r="A277" s="5" t="s">
        <v>1127</v>
      </c>
      <c r="B277" s="5" t="s">
        <v>1128</v>
      </c>
      <c r="C277" s="2">
        <v>810</v>
      </c>
      <c r="D277" s="5" t="s">
        <v>1449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36.75" hidden="1" customHeight="1" x14ac:dyDescent="0.3">
      <c r="A278" s="7" t="s">
        <v>1127</v>
      </c>
      <c r="B278" s="7" t="s">
        <v>1128</v>
      </c>
      <c r="C278" s="3">
        <v>825</v>
      </c>
      <c r="D278" s="7" t="s">
        <v>833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48.85" hidden="1" customHeight="1" x14ac:dyDescent="0.3">
      <c r="A279" s="5" t="s">
        <v>1127</v>
      </c>
      <c r="B279" s="5" t="s">
        <v>1128</v>
      </c>
      <c r="C279" s="2">
        <v>716</v>
      </c>
      <c r="D279" s="5" t="s">
        <v>1399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72.75" hidden="1" customHeight="1" x14ac:dyDescent="0.3">
      <c r="A280" s="7" t="s">
        <v>1127</v>
      </c>
      <c r="B280" s="7" t="s">
        <v>1128</v>
      </c>
      <c r="C280" s="3">
        <v>1060</v>
      </c>
      <c r="D280" s="7" t="s">
        <v>1455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60.8" hidden="1" customHeight="1" x14ac:dyDescent="0.3">
      <c r="A281" s="5" t="s">
        <v>1127</v>
      </c>
      <c r="B281" s="5" t="s">
        <v>1128</v>
      </c>
      <c r="C281" s="2">
        <v>730</v>
      </c>
      <c r="D281" s="5" t="s">
        <v>1490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84.85" hidden="1" customHeight="1" x14ac:dyDescent="0.3">
      <c r="A282" s="7" t="s">
        <v>1127</v>
      </c>
      <c r="B282" s="7" t="s">
        <v>1128</v>
      </c>
      <c r="C282" s="3">
        <v>721</v>
      </c>
      <c r="D282" s="7" t="s">
        <v>428</v>
      </c>
      <c r="E282" s="4"/>
      <c r="F282" s="4" t="s">
        <v>429</v>
      </c>
      <c r="G282" s="4" t="s">
        <v>493</v>
      </c>
      <c r="H282" s="4"/>
      <c r="I282" s="11" t="s">
        <v>572</v>
      </c>
      <c r="J282" s="4"/>
      <c r="K282" s="4" t="s">
        <v>691</v>
      </c>
      <c r="L282" s="4" t="s">
        <v>822</v>
      </c>
      <c r="M282" s="4" t="s">
        <v>883</v>
      </c>
      <c r="N282" s="4"/>
    </row>
    <row r="283" spans="1:14" ht="36.75" hidden="1" customHeight="1" x14ac:dyDescent="0.3">
      <c r="A283" s="5" t="s">
        <v>1127</v>
      </c>
      <c r="B283" s="5" t="s">
        <v>1128</v>
      </c>
      <c r="C283" s="2">
        <v>739</v>
      </c>
      <c r="D283" s="5" t="s">
        <v>1526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48.85" hidden="1" customHeight="1" x14ac:dyDescent="0.3">
      <c r="A284" s="7" t="s">
        <v>1127</v>
      </c>
      <c r="B284" s="7" t="s">
        <v>1128</v>
      </c>
      <c r="C284" s="3">
        <v>725</v>
      </c>
      <c r="D284" s="7" t="s">
        <v>1557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60.8" hidden="1" customHeight="1" x14ac:dyDescent="0.3">
      <c r="A285" s="5" t="s">
        <v>1127</v>
      </c>
      <c r="B285" s="5" t="s">
        <v>1128</v>
      </c>
      <c r="C285" s="2">
        <v>520</v>
      </c>
      <c r="D285" s="5" t="s">
        <v>472</v>
      </c>
      <c r="E285" s="6"/>
      <c r="F285" s="6" t="s">
        <v>473</v>
      </c>
      <c r="G285" s="6"/>
      <c r="H285" s="6"/>
      <c r="I285" s="6"/>
      <c r="J285" s="6"/>
      <c r="K285" s="6"/>
      <c r="L285" s="6"/>
      <c r="M285" s="6"/>
      <c r="N285" s="6"/>
    </row>
    <row r="286" spans="1:14" ht="85.25" hidden="1" x14ac:dyDescent="0.3">
      <c r="A286" s="7" t="s">
        <v>1177</v>
      </c>
      <c r="B286" s="7" t="s">
        <v>1178</v>
      </c>
      <c r="C286" s="3">
        <v>711</v>
      </c>
      <c r="D286" s="7" t="s">
        <v>183</v>
      </c>
      <c r="E286" s="4" t="s">
        <v>65</v>
      </c>
      <c r="F286" s="4"/>
      <c r="G286" s="4"/>
      <c r="H286" s="4"/>
      <c r="I286" s="4"/>
      <c r="J286" s="4"/>
      <c r="K286" s="4" t="s">
        <v>615</v>
      </c>
      <c r="L286" s="4" t="s">
        <v>799</v>
      </c>
      <c r="M286" s="4"/>
      <c r="N286" s="4" t="s">
        <v>1616</v>
      </c>
    </row>
    <row r="287" spans="1:14" ht="84.85" hidden="1" customHeight="1" x14ac:dyDescent="0.3">
      <c r="A287" s="5" t="s">
        <v>1177</v>
      </c>
      <c r="B287" s="5" t="s">
        <v>1178</v>
      </c>
      <c r="C287" s="2">
        <v>1443</v>
      </c>
      <c r="D287" s="5" t="s">
        <v>938</v>
      </c>
      <c r="E287" s="6"/>
      <c r="F287" s="6"/>
      <c r="G287" s="6"/>
      <c r="H287" s="6"/>
      <c r="I287" s="6"/>
      <c r="J287" s="6"/>
      <c r="K287" s="6"/>
      <c r="L287" s="6"/>
      <c r="M287" s="6"/>
      <c r="N287" s="6" t="s">
        <v>1619</v>
      </c>
    </row>
    <row r="288" spans="1:14" ht="121.55" hidden="1" x14ac:dyDescent="0.3">
      <c r="A288" s="7" t="s">
        <v>1177</v>
      </c>
      <c r="B288" s="7" t="s">
        <v>1178</v>
      </c>
      <c r="C288" s="3">
        <v>1411</v>
      </c>
      <c r="D288" s="7" t="s">
        <v>97</v>
      </c>
      <c r="E288" s="4" t="s">
        <v>98</v>
      </c>
      <c r="F288" s="4"/>
      <c r="G288" s="4"/>
      <c r="H288" s="4" t="s">
        <v>502</v>
      </c>
      <c r="I288" s="4"/>
      <c r="J288" s="4" t="s">
        <v>601</v>
      </c>
      <c r="K288" s="4" t="s">
        <v>628</v>
      </c>
      <c r="L288" s="4"/>
      <c r="M288" s="4" t="s">
        <v>870</v>
      </c>
      <c r="N288" s="4" t="s">
        <v>1610</v>
      </c>
    </row>
    <row r="289" spans="1:14" ht="84.85" hidden="1" customHeight="1" x14ac:dyDescent="0.3">
      <c r="A289" s="5" t="s">
        <v>1177</v>
      </c>
      <c r="B289" s="5" t="s">
        <v>1178</v>
      </c>
      <c r="C289" s="2">
        <v>769</v>
      </c>
      <c r="D289" s="5" t="s">
        <v>931</v>
      </c>
      <c r="E289" s="6"/>
      <c r="F289" s="6"/>
      <c r="G289" s="6"/>
      <c r="H289" s="6"/>
      <c r="I289" s="6"/>
      <c r="J289" s="6"/>
      <c r="K289" s="6"/>
      <c r="L289" s="6"/>
      <c r="M289" s="6"/>
      <c r="N289" s="6" t="s">
        <v>1619</v>
      </c>
    </row>
    <row r="290" spans="1:14" ht="84.85" hidden="1" customHeight="1" x14ac:dyDescent="0.3">
      <c r="A290" s="7" t="s">
        <v>1177</v>
      </c>
      <c r="B290" s="7" t="s">
        <v>1178</v>
      </c>
      <c r="C290" s="3">
        <v>768</v>
      </c>
      <c r="D290" s="7" t="s">
        <v>925</v>
      </c>
      <c r="E290" s="4"/>
      <c r="F290" s="4"/>
      <c r="G290" s="4"/>
      <c r="H290" s="4"/>
      <c r="I290" s="4"/>
      <c r="J290" s="4"/>
      <c r="K290" s="4"/>
      <c r="L290" s="4"/>
      <c r="M290" s="4"/>
      <c r="N290" s="4" t="s">
        <v>1619</v>
      </c>
    </row>
    <row r="291" spans="1:14" ht="96.8" hidden="1" customHeight="1" x14ac:dyDescent="0.3">
      <c r="A291" s="5" t="s">
        <v>1177</v>
      </c>
      <c r="B291" s="5" t="s">
        <v>1178</v>
      </c>
      <c r="C291" s="2">
        <v>715</v>
      </c>
      <c r="D291" s="5" t="s">
        <v>64</v>
      </c>
      <c r="E291" s="6" t="s">
        <v>1617</v>
      </c>
      <c r="F291" s="6"/>
      <c r="G291" s="6"/>
      <c r="H291" s="6"/>
      <c r="I291" s="6"/>
      <c r="J291" s="6"/>
      <c r="K291" s="6" t="s">
        <v>670</v>
      </c>
      <c r="L291" s="6" t="s">
        <v>728</v>
      </c>
      <c r="M291" s="6"/>
      <c r="N291" s="6" t="s">
        <v>1618</v>
      </c>
    </row>
    <row r="292" spans="1:14" ht="84.85" hidden="1" customHeight="1" x14ac:dyDescent="0.3">
      <c r="A292" s="7" t="s">
        <v>1177</v>
      </c>
      <c r="B292" s="7" t="s">
        <v>1178</v>
      </c>
      <c r="C292" s="3">
        <v>777</v>
      </c>
      <c r="D292" s="7" t="s">
        <v>1450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48.85" hidden="1" customHeight="1" x14ac:dyDescent="0.3">
      <c r="A293" s="5" t="s">
        <v>1177</v>
      </c>
      <c r="B293" s="5" t="s">
        <v>1178</v>
      </c>
      <c r="C293" s="2">
        <v>789</v>
      </c>
      <c r="D293" s="5" t="s">
        <v>639</v>
      </c>
      <c r="E293" s="6"/>
      <c r="F293" s="6"/>
      <c r="G293" s="6"/>
      <c r="H293" s="6"/>
      <c r="I293" s="6"/>
      <c r="J293" s="6"/>
      <c r="K293" s="6" t="s">
        <v>640</v>
      </c>
      <c r="L293" s="6"/>
      <c r="M293" s="6"/>
      <c r="N293" s="6" t="s">
        <v>1618</v>
      </c>
    </row>
    <row r="294" spans="1:14" ht="84.85" hidden="1" customHeight="1" x14ac:dyDescent="0.3">
      <c r="A294" s="7" t="s">
        <v>1177</v>
      </c>
      <c r="B294" s="7" t="s">
        <v>1178</v>
      </c>
      <c r="C294" s="3">
        <v>716</v>
      </c>
      <c r="D294" s="7" t="s">
        <v>1399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84.85" hidden="1" customHeight="1" x14ac:dyDescent="0.3">
      <c r="A295" s="5" t="s">
        <v>1177</v>
      </c>
      <c r="B295" s="5" t="s">
        <v>1178</v>
      </c>
      <c r="C295" s="2">
        <v>1060</v>
      </c>
      <c r="D295" s="5" t="s">
        <v>1455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84.85" hidden="1" customHeight="1" x14ac:dyDescent="0.3">
      <c r="A296" s="7" t="s">
        <v>1177</v>
      </c>
      <c r="B296" s="7" t="s">
        <v>1178</v>
      </c>
      <c r="C296" s="3">
        <v>739</v>
      </c>
      <c r="D296" s="7" t="s">
        <v>1526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84.85" hidden="1" customHeight="1" x14ac:dyDescent="0.3">
      <c r="A297" s="5" t="s">
        <v>1177</v>
      </c>
      <c r="B297" s="5" t="s">
        <v>1178</v>
      </c>
      <c r="C297" s="2">
        <v>725</v>
      </c>
      <c r="D297" s="5" t="s">
        <v>1557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84.85" hidden="1" customHeight="1" x14ac:dyDescent="0.3">
      <c r="A298" s="7" t="s">
        <v>1177</v>
      </c>
      <c r="B298" s="7" t="s">
        <v>1178</v>
      </c>
      <c r="C298" s="3">
        <v>520</v>
      </c>
      <c r="D298" s="7" t="s">
        <v>472</v>
      </c>
      <c r="E298" s="4"/>
      <c r="F298" s="4" t="s">
        <v>473</v>
      </c>
      <c r="G298" s="4"/>
      <c r="H298" s="4"/>
      <c r="I298" s="4"/>
      <c r="J298" s="4"/>
      <c r="K298" s="4"/>
      <c r="L298" s="4"/>
      <c r="M298" s="4"/>
      <c r="N298" s="4"/>
    </row>
    <row r="299" spans="1:14" ht="60.8" hidden="1" customHeight="1" x14ac:dyDescent="0.3">
      <c r="A299" s="5" t="s">
        <v>1180</v>
      </c>
      <c r="B299" s="5" t="s">
        <v>1181</v>
      </c>
      <c r="C299" s="2">
        <v>1560</v>
      </c>
      <c r="D299" s="5" t="s">
        <v>1357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60.8" hidden="1" customHeight="1" x14ac:dyDescent="0.3">
      <c r="A300" s="7" t="s">
        <v>1180</v>
      </c>
      <c r="B300" s="7" t="s">
        <v>1181</v>
      </c>
      <c r="C300" s="3">
        <v>1561</v>
      </c>
      <c r="D300" s="7" t="s">
        <v>1358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60.8" hidden="1" customHeight="1" x14ac:dyDescent="0.3">
      <c r="A301" s="5" t="s">
        <v>1180</v>
      </c>
      <c r="B301" s="5" t="s">
        <v>1181</v>
      </c>
      <c r="C301" s="2">
        <v>1562</v>
      </c>
      <c r="D301" s="5" t="s">
        <v>1359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60.8" hidden="1" customHeight="1" x14ac:dyDescent="0.3">
      <c r="A302" s="7" t="s">
        <v>1180</v>
      </c>
      <c r="B302" s="7" t="s">
        <v>1181</v>
      </c>
      <c r="C302" s="3">
        <v>1563</v>
      </c>
      <c r="D302" s="7" t="s">
        <v>1360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60.8" hidden="1" customHeight="1" x14ac:dyDescent="0.3">
      <c r="A303" s="5" t="s">
        <v>1180</v>
      </c>
      <c r="B303" s="5" t="s">
        <v>1181</v>
      </c>
      <c r="C303" s="2">
        <v>520</v>
      </c>
      <c r="D303" s="5" t="s">
        <v>472</v>
      </c>
      <c r="E303" s="6"/>
      <c r="F303" s="6" t="s">
        <v>473</v>
      </c>
      <c r="G303" s="6"/>
      <c r="H303" s="6"/>
      <c r="I303" s="6"/>
      <c r="J303" s="6"/>
      <c r="K303" s="6"/>
      <c r="L303" s="6"/>
      <c r="M303" s="6"/>
      <c r="N303" s="6"/>
    </row>
    <row r="304" spans="1:14" ht="96.8" hidden="1" customHeight="1" x14ac:dyDescent="0.3">
      <c r="A304" s="7" t="s">
        <v>1008</v>
      </c>
      <c r="B304" s="7" t="s">
        <v>1009</v>
      </c>
      <c r="C304" s="3">
        <v>711</v>
      </c>
      <c r="D304" s="7" t="s">
        <v>183</v>
      </c>
      <c r="E304" s="4" t="s">
        <v>65</v>
      </c>
      <c r="F304" s="4"/>
      <c r="G304" s="4"/>
      <c r="H304" s="4"/>
      <c r="I304" s="4"/>
      <c r="J304" s="4"/>
      <c r="K304" s="4" t="s">
        <v>670</v>
      </c>
      <c r="L304" s="4" t="s">
        <v>799</v>
      </c>
      <c r="M304" s="4"/>
      <c r="N304" s="4" t="s">
        <v>1616</v>
      </c>
    </row>
    <row r="305" spans="1:14" ht="96.8" hidden="1" customHeight="1" x14ac:dyDescent="0.3">
      <c r="A305" s="5" t="s">
        <v>1008</v>
      </c>
      <c r="B305" s="5" t="s">
        <v>1009</v>
      </c>
      <c r="C305" s="2">
        <v>715</v>
      </c>
      <c r="D305" s="5" t="s">
        <v>64</v>
      </c>
      <c r="E305" s="6" t="s">
        <v>1617</v>
      </c>
      <c r="F305" s="6"/>
      <c r="G305" s="6"/>
      <c r="H305" s="6"/>
      <c r="I305" s="6"/>
      <c r="J305" s="6"/>
      <c r="K305" s="6" t="s">
        <v>670</v>
      </c>
      <c r="L305" s="6" t="s">
        <v>728</v>
      </c>
      <c r="M305" s="6"/>
      <c r="N305" s="6" t="s">
        <v>1618</v>
      </c>
    </row>
    <row r="306" spans="1:14" ht="24.8" hidden="1" customHeight="1" x14ac:dyDescent="0.3">
      <c r="A306" s="7" t="s">
        <v>1008</v>
      </c>
      <c r="B306" s="7" t="s">
        <v>1009</v>
      </c>
      <c r="C306" s="3">
        <v>746</v>
      </c>
      <c r="D306" s="7" t="s">
        <v>545</v>
      </c>
      <c r="E306" s="4"/>
      <c r="F306" s="4"/>
      <c r="G306" s="4"/>
      <c r="H306" s="4"/>
      <c r="I306" s="11" t="s">
        <v>546</v>
      </c>
      <c r="J306" s="4"/>
      <c r="K306" s="4"/>
      <c r="L306" s="4"/>
      <c r="M306" s="4"/>
      <c r="N306" s="4"/>
    </row>
    <row r="307" spans="1:14" ht="48.85" hidden="1" customHeight="1" x14ac:dyDescent="0.3">
      <c r="A307" s="5" t="s">
        <v>1008</v>
      </c>
      <c r="B307" s="5" t="s">
        <v>1009</v>
      </c>
      <c r="C307" s="2">
        <v>743</v>
      </c>
      <c r="D307" s="5" t="s">
        <v>1442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36.9" hidden="1" x14ac:dyDescent="0.3">
      <c r="A308" s="7" t="s">
        <v>1008</v>
      </c>
      <c r="B308" s="7" t="s">
        <v>1009</v>
      </c>
      <c r="C308" s="3">
        <v>792</v>
      </c>
      <c r="D308" s="7" t="s">
        <v>558</v>
      </c>
      <c r="E308" s="4"/>
      <c r="F308" s="4"/>
      <c r="G308" s="4"/>
      <c r="H308" s="4"/>
      <c r="I308" s="11" t="s">
        <v>559</v>
      </c>
      <c r="J308" s="4"/>
      <c r="K308" s="6" t="s">
        <v>619</v>
      </c>
      <c r="L308" s="4"/>
      <c r="M308" s="4"/>
      <c r="N308" s="4"/>
    </row>
    <row r="309" spans="1:14" ht="36.9" hidden="1" x14ac:dyDescent="0.3">
      <c r="A309" s="5" t="s">
        <v>1008</v>
      </c>
      <c r="B309" s="5" t="s">
        <v>1009</v>
      </c>
      <c r="C309" s="2">
        <v>732</v>
      </c>
      <c r="D309" s="5" t="s">
        <v>663</v>
      </c>
      <c r="E309" s="6"/>
      <c r="F309" s="6"/>
      <c r="G309" s="6"/>
      <c r="H309" s="6"/>
      <c r="I309" s="6"/>
      <c r="J309" s="6"/>
      <c r="K309" s="5" t="s">
        <v>619</v>
      </c>
      <c r="L309" s="6"/>
      <c r="M309" s="6"/>
      <c r="N309" s="6"/>
    </row>
    <row r="310" spans="1:14" ht="36.75" hidden="1" customHeight="1" x14ac:dyDescent="0.3">
      <c r="A310" s="7" t="s">
        <v>1008</v>
      </c>
      <c r="B310" s="7" t="s">
        <v>1009</v>
      </c>
      <c r="C310" s="3">
        <v>737</v>
      </c>
      <c r="D310" s="7" t="s">
        <v>690</v>
      </c>
      <c r="E310" s="4"/>
      <c r="F310" s="4"/>
      <c r="G310" s="4"/>
      <c r="H310" s="4"/>
      <c r="I310" s="4"/>
      <c r="J310" s="4"/>
      <c r="K310" s="4" t="s">
        <v>688</v>
      </c>
      <c r="L310" s="4"/>
      <c r="M310" s="4"/>
      <c r="N310" s="4"/>
    </row>
    <row r="311" spans="1:14" ht="36.75" hidden="1" customHeight="1" x14ac:dyDescent="0.3">
      <c r="A311" s="5" t="s">
        <v>1008</v>
      </c>
      <c r="B311" s="5" t="s">
        <v>1009</v>
      </c>
      <c r="C311" s="2">
        <v>733</v>
      </c>
      <c r="D311" s="5" t="s">
        <v>687</v>
      </c>
      <c r="E311" s="6"/>
      <c r="F311" s="6"/>
      <c r="G311" s="6"/>
      <c r="H311" s="6"/>
      <c r="I311" s="6"/>
      <c r="J311" s="6"/>
      <c r="K311" s="6" t="s">
        <v>688</v>
      </c>
      <c r="L311" s="6"/>
      <c r="M311" s="6"/>
      <c r="N311" s="6"/>
    </row>
    <row r="312" spans="1:14" ht="36.75" hidden="1" customHeight="1" x14ac:dyDescent="0.3">
      <c r="A312" s="7" t="s">
        <v>1008</v>
      </c>
      <c r="B312" s="7" t="s">
        <v>1009</v>
      </c>
      <c r="C312" s="3">
        <v>771</v>
      </c>
      <c r="D312" s="7" t="s">
        <v>1546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36.75" hidden="1" customHeight="1" x14ac:dyDescent="0.3">
      <c r="A313" s="5" t="s">
        <v>1008</v>
      </c>
      <c r="B313" s="5" t="s">
        <v>1009</v>
      </c>
      <c r="C313" s="2">
        <v>615</v>
      </c>
      <c r="D313" s="5" t="s">
        <v>1418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36.75" hidden="1" customHeight="1" x14ac:dyDescent="0.3">
      <c r="A314" s="7" t="s">
        <v>1008</v>
      </c>
      <c r="B314" s="7" t="s">
        <v>1009</v>
      </c>
      <c r="C314" s="3">
        <v>771</v>
      </c>
      <c r="D314" s="7" t="s">
        <v>1546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48.85" hidden="1" customHeight="1" x14ac:dyDescent="0.3">
      <c r="A315" s="5" t="s">
        <v>1008</v>
      </c>
      <c r="B315" s="5" t="s">
        <v>1009</v>
      </c>
      <c r="C315" s="2">
        <v>772</v>
      </c>
      <c r="D315" s="5" t="s">
        <v>1545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36.75" hidden="1" customHeight="1" x14ac:dyDescent="0.3">
      <c r="A316" s="7" t="s">
        <v>1008</v>
      </c>
      <c r="B316" s="7" t="s">
        <v>1009</v>
      </c>
      <c r="C316" s="3">
        <v>748</v>
      </c>
      <c r="D316" s="7" t="s">
        <v>542</v>
      </c>
      <c r="E316" s="4"/>
      <c r="F316" s="4"/>
      <c r="G316" s="4"/>
      <c r="H316" s="4"/>
      <c r="I316" s="11" t="s">
        <v>543</v>
      </c>
      <c r="J316" s="4"/>
      <c r="K316" s="4"/>
      <c r="L316" s="4"/>
      <c r="M316" s="4"/>
      <c r="N316" s="4"/>
    </row>
    <row r="317" spans="1:14" ht="48.85" hidden="1" customHeight="1" x14ac:dyDescent="0.3">
      <c r="A317" s="5" t="s">
        <v>1008</v>
      </c>
      <c r="B317" s="5" t="s">
        <v>1009</v>
      </c>
      <c r="C317" s="2">
        <v>745</v>
      </c>
      <c r="D317" s="5" t="s">
        <v>1441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48.85" hidden="1" customHeight="1" x14ac:dyDescent="0.3">
      <c r="A318" s="7" t="s">
        <v>1008</v>
      </c>
      <c r="B318" s="7" t="s">
        <v>1009</v>
      </c>
      <c r="C318" s="3">
        <v>742</v>
      </c>
      <c r="D318" s="7" t="s">
        <v>539</v>
      </c>
      <c r="E318" s="4"/>
      <c r="F318" s="4"/>
      <c r="G318" s="4"/>
      <c r="H318" s="4"/>
      <c r="I318" s="11" t="s">
        <v>540</v>
      </c>
      <c r="J318" s="4"/>
      <c r="K318" s="4"/>
      <c r="L318" s="4"/>
      <c r="M318" s="4"/>
      <c r="N318" s="4"/>
    </row>
    <row r="319" spans="1:14" ht="36.75" hidden="1" customHeight="1" x14ac:dyDescent="0.3">
      <c r="A319" s="5" t="s">
        <v>1008</v>
      </c>
      <c r="B319" s="5" t="s">
        <v>1009</v>
      </c>
      <c r="C319" s="2">
        <v>747</v>
      </c>
      <c r="D319" s="5" t="s">
        <v>548</v>
      </c>
      <c r="E319" s="6"/>
      <c r="F319" s="6"/>
      <c r="G319" s="6"/>
      <c r="H319" s="6"/>
      <c r="I319" s="10" t="s">
        <v>549</v>
      </c>
      <c r="J319" s="6"/>
      <c r="K319" s="6"/>
      <c r="L319" s="6"/>
      <c r="M319" s="6"/>
      <c r="N319" s="6"/>
    </row>
    <row r="320" spans="1:14" ht="72.75" hidden="1" customHeight="1" x14ac:dyDescent="0.3">
      <c r="A320" s="7" t="s">
        <v>1008</v>
      </c>
      <c r="B320" s="7" t="s">
        <v>1009</v>
      </c>
      <c r="C320" s="3">
        <v>1060</v>
      </c>
      <c r="D320" s="7" t="s">
        <v>1455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60.8" hidden="1" customHeight="1" x14ac:dyDescent="0.3">
      <c r="A321" s="5" t="s">
        <v>1008</v>
      </c>
      <c r="B321" s="5" t="s">
        <v>1009</v>
      </c>
      <c r="C321" s="2">
        <v>749</v>
      </c>
      <c r="D321" s="5" t="s">
        <v>587</v>
      </c>
      <c r="E321" s="6"/>
      <c r="F321" s="6"/>
      <c r="G321" s="6"/>
      <c r="H321" s="6"/>
      <c r="I321" s="10" t="s">
        <v>588</v>
      </c>
      <c r="J321" s="6"/>
      <c r="K321" s="6"/>
      <c r="L321" s="6"/>
      <c r="M321" s="6"/>
      <c r="N321" s="6"/>
    </row>
    <row r="322" spans="1:14" ht="60.8" hidden="1" customHeight="1" x14ac:dyDescent="0.3">
      <c r="A322" s="7" t="s">
        <v>1008</v>
      </c>
      <c r="B322" s="7" t="s">
        <v>1009</v>
      </c>
      <c r="C322" s="3">
        <v>520</v>
      </c>
      <c r="D322" s="7" t="s">
        <v>472</v>
      </c>
      <c r="E322" s="4"/>
      <c r="F322" s="4" t="s">
        <v>473</v>
      </c>
      <c r="G322" s="4"/>
      <c r="H322" s="4"/>
      <c r="I322" s="4"/>
      <c r="J322" s="4"/>
      <c r="K322" s="4"/>
      <c r="L322" s="4"/>
      <c r="M322" s="4"/>
      <c r="N322" s="4"/>
    </row>
    <row r="323" spans="1:14" ht="48.85" hidden="1" customHeight="1" x14ac:dyDescent="0.3">
      <c r="A323" s="5" t="s">
        <v>1008</v>
      </c>
      <c r="B323" s="5" t="s">
        <v>1009</v>
      </c>
      <c r="C323" s="2">
        <v>720</v>
      </c>
      <c r="D323" s="5" t="s">
        <v>366</v>
      </c>
      <c r="E323" s="6"/>
      <c r="F323" s="6" t="s">
        <v>367</v>
      </c>
      <c r="G323" s="6"/>
      <c r="H323" s="6"/>
      <c r="I323" s="10" t="s">
        <v>556</v>
      </c>
      <c r="J323" s="6"/>
      <c r="K323" s="6" t="s">
        <v>640</v>
      </c>
      <c r="L323" s="6"/>
      <c r="M323" s="6"/>
      <c r="N323" s="6"/>
    </row>
    <row r="324" spans="1:14" ht="48.85" hidden="1" customHeight="1" x14ac:dyDescent="0.3">
      <c r="A324" s="7" t="s">
        <v>1008</v>
      </c>
      <c r="B324" s="7" t="s">
        <v>1009</v>
      </c>
      <c r="C324" s="3">
        <v>793</v>
      </c>
      <c r="D324" s="7" t="s">
        <v>1452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60.8" hidden="1" customHeight="1" x14ac:dyDescent="0.3">
      <c r="A325" s="5" t="s">
        <v>1008</v>
      </c>
      <c r="B325" s="5" t="s">
        <v>1009</v>
      </c>
      <c r="C325" s="2">
        <v>730</v>
      </c>
      <c r="D325" s="5" t="s">
        <v>1490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84.85" hidden="1" customHeight="1" x14ac:dyDescent="0.3">
      <c r="A326" s="7" t="s">
        <v>1008</v>
      </c>
      <c r="B326" s="7" t="s">
        <v>1009</v>
      </c>
      <c r="C326" s="3">
        <v>721</v>
      </c>
      <c r="D326" s="7" t="s">
        <v>428</v>
      </c>
      <c r="E326" s="4"/>
      <c r="F326" s="4" t="s">
        <v>429</v>
      </c>
      <c r="G326" s="4" t="s">
        <v>493</v>
      </c>
      <c r="H326" s="4"/>
      <c r="I326" s="11" t="s">
        <v>572</v>
      </c>
      <c r="J326" s="4"/>
      <c r="K326" s="4" t="s">
        <v>1620</v>
      </c>
      <c r="L326" s="4" t="s">
        <v>822</v>
      </c>
      <c r="M326" s="4" t="s">
        <v>883</v>
      </c>
      <c r="N326" s="4"/>
    </row>
    <row r="327" spans="1:14" ht="36.75" hidden="1" customHeight="1" x14ac:dyDescent="0.3">
      <c r="A327" s="5" t="s">
        <v>1008</v>
      </c>
      <c r="B327" s="5" t="s">
        <v>1009</v>
      </c>
      <c r="C327" s="2">
        <v>739</v>
      </c>
      <c r="D327" s="5" t="s">
        <v>1526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72.75" hidden="1" customHeight="1" x14ac:dyDescent="0.3">
      <c r="A328" s="7" t="s">
        <v>1008</v>
      </c>
      <c r="B328" s="7" t="s">
        <v>1009</v>
      </c>
      <c r="C328" s="3">
        <v>736</v>
      </c>
      <c r="D328" s="7" t="s">
        <v>1514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48.85" hidden="1" customHeight="1" x14ac:dyDescent="0.3">
      <c r="A329" s="5" t="s">
        <v>1008</v>
      </c>
      <c r="B329" s="5" t="s">
        <v>1009</v>
      </c>
      <c r="C329" s="2">
        <v>716</v>
      </c>
      <c r="D329" s="5" t="s">
        <v>1399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60.8" hidden="1" customHeight="1" x14ac:dyDescent="0.3">
      <c r="A330" s="7" t="s">
        <v>1008</v>
      </c>
      <c r="B330" s="7" t="s">
        <v>1009</v>
      </c>
      <c r="C330" s="3">
        <v>734</v>
      </c>
      <c r="D330" s="7" t="s">
        <v>425</v>
      </c>
      <c r="E330" s="4"/>
      <c r="F330" s="4" t="s">
        <v>426</v>
      </c>
      <c r="G330" s="4"/>
      <c r="H330" s="4"/>
      <c r="I330" s="4"/>
      <c r="J330" s="4"/>
      <c r="K330" s="4"/>
      <c r="L330" s="4"/>
      <c r="M330" s="4"/>
      <c r="N330" s="4"/>
    </row>
    <row r="331" spans="1:14" ht="48.85" hidden="1" customHeight="1" x14ac:dyDescent="0.3">
      <c r="A331" s="5" t="s">
        <v>1008</v>
      </c>
      <c r="B331" s="5" t="s">
        <v>1009</v>
      </c>
      <c r="C331" s="2">
        <v>725</v>
      </c>
      <c r="D331" s="5" t="s">
        <v>1557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60.8" hidden="1" customHeight="1" x14ac:dyDescent="0.3">
      <c r="A332" s="7" t="s">
        <v>1275</v>
      </c>
      <c r="B332" s="7" t="s">
        <v>1276</v>
      </c>
      <c r="C332" s="3">
        <v>1051</v>
      </c>
      <c r="D332" s="7" t="s">
        <v>1471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60.8" hidden="1" customHeight="1" x14ac:dyDescent="0.3">
      <c r="A333" s="5" t="s">
        <v>1275</v>
      </c>
      <c r="B333" s="5" t="s">
        <v>1276</v>
      </c>
      <c r="C333" s="2">
        <v>1052</v>
      </c>
      <c r="D333" s="5" t="s">
        <v>1522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60.8" hidden="1" customHeight="1" x14ac:dyDescent="0.3">
      <c r="A334" s="7" t="s">
        <v>1275</v>
      </c>
      <c r="B334" s="7" t="s">
        <v>1276</v>
      </c>
      <c r="C334" s="3">
        <v>1053</v>
      </c>
      <c r="D334" s="7" t="s">
        <v>1562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60.8" hidden="1" customHeight="1" x14ac:dyDescent="0.3">
      <c r="A335" s="5" t="s">
        <v>1275</v>
      </c>
      <c r="B335" s="5" t="s">
        <v>1276</v>
      </c>
      <c r="C335" s="2">
        <v>1054</v>
      </c>
      <c r="D335" s="5" t="s">
        <v>1540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60.8" hidden="1" customHeight="1" x14ac:dyDescent="0.3">
      <c r="A336" s="7" t="s">
        <v>1275</v>
      </c>
      <c r="B336" s="7" t="s">
        <v>1276</v>
      </c>
      <c r="C336" s="3">
        <v>6921</v>
      </c>
      <c r="D336" s="7" t="s">
        <v>1424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60.8" hidden="1" customHeight="1" x14ac:dyDescent="0.3">
      <c r="A337" s="5" t="s">
        <v>1275</v>
      </c>
      <c r="B337" s="5" t="s">
        <v>1276</v>
      </c>
      <c r="C337" s="2">
        <v>6709</v>
      </c>
      <c r="D337" s="5" t="s">
        <v>1464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60.8" hidden="1" customHeight="1" x14ac:dyDescent="0.3">
      <c r="A338" s="7" t="s">
        <v>1275</v>
      </c>
      <c r="B338" s="7" t="s">
        <v>1276</v>
      </c>
      <c r="C338" s="3">
        <v>1050</v>
      </c>
      <c r="D338" s="7" t="s">
        <v>1563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60.8" hidden="1" customHeight="1" x14ac:dyDescent="0.3">
      <c r="A339" s="5" t="s">
        <v>1275</v>
      </c>
      <c r="B339" s="5" t="s">
        <v>1276</v>
      </c>
      <c r="C339" s="2">
        <v>520</v>
      </c>
      <c r="D339" s="5" t="s">
        <v>472</v>
      </c>
      <c r="E339" s="6"/>
      <c r="F339" s="6" t="s">
        <v>473</v>
      </c>
      <c r="G339" s="6"/>
      <c r="H339" s="6"/>
      <c r="I339" s="6"/>
      <c r="J339" s="6"/>
      <c r="K339" s="6"/>
      <c r="L339" s="6"/>
      <c r="M339" s="6"/>
      <c r="N339" s="6"/>
    </row>
    <row r="340" spans="1:14" ht="96.8" hidden="1" customHeight="1" x14ac:dyDescent="0.3">
      <c r="A340" s="7" t="s">
        <v>1334</v>
      </c>
      <c r="B340" s="7" t="s">
        <v>1335</v>
      </c>
      <c r="C340" s="3">
        <v>711</v>
      </c>
      <c r="D340" s="7" t="s">
        <v>183</v>
      </c>
      <c r="E340" s="4" t="s">
        <v>65</v>
      </c>
      <c r="F340" s="4"/>
      <c r="G340" s="4"/>
      <c r="H340" s="4"/>
      <c r="I340" s="4"/>
      <c r="J340" s="4"/>
      <c r="K340" s="4" t="s">
        <v>670</v>
      </c>
      <c r="L340" s="4" t="s">
        <v>799</v>
      </c>
      <c r="M340" s="4"/>
      <c r="N340" s="4" t="s">
        <v>1616</v>
      </c>
    </row>
    <row r="341" spans="1:14" ht="85.25" hidden="1" x14ac:dyDescent="0.3">
      <c r="A341" s="5" t="s">
        <v>1334</v>
      </c>
      <c r="B341" s="5" t="s">
        <v>1335</v>
      </c>
      <c r="C341" s="2">
        <v>715</v>
      </c>
      <c r="D341" s="5" t="s">
        <v>64</v>
      </c>
      <c r="E341" s="6" t="s">
        <v>1617</v>
      </c>
      <c r="F341" s="6"/>
      <c r="G341" s="6"/>
      <c r="H341" s="6"/>
      <c r="I341" s="6"/>
      <c r="J341" s="6"/>
      <c r="K341" s="6" t="s">
        <v>670</v>
      </c>
      <c r="L341" s="6" t="s">
        <v>728</v>
      </c>
      <c r="M341" s="6"/>
      <c r="N341" s="6" t="s">
        <v>1618</v>
      </c>
    </row>
    <row r="342" spans="1:14" ht="48.85" hidden="1" customHeight="1" x14ac:dyDescent="0.3">
      <c r="A342" s="7" t="s">
        <v>1334</v>
      </c>
      <c r="B342" s="7" t="s">
        <v>1335</v>
      </c>
      <c r="C342" s="3">
        <v>789</v>
      </c>
      <c r="D342" s="7" t="s">
        <v>639</v>
      </c>
      <c r="E342" s="4"/>
      <c r="F342" s="4"/>
      <c r="G342" s="4"/>
      <c r="H342" s="4"/>
      <c r="I342" s="4"/>
      <c r="J342" s="4"/>
      <c r="K342" s="4" t="s">
        <v>640</v>
      </c>
      <c r="L342" s="4"/>
      <c r="M342" s="4"/>
      <c r="N342" s="4" t="s">
        <v>1618</v>
      </c>
    </row>
    <row r="343" spans="1:14" ht="48.85" hidden="1" customHeight="1" x14ac:dyDescent="0.3">
      <c r="A343" s="5" t="s">
        <v>1334</v>
      </c>
      <c r="B343" s="5" t="s">
        <v>1335</v>
      </c>
      <c r="C343" s="2">
        <v>790</v>
      </c>
      <c r="D343" s="5" t="s">
        <v>642</v>
      </c>
      <c r="E343" s="6"/>
      <c r="F343" s="6"/>
      <c r="G343" s="6"/>
      <c r="H343" s="6"/>
      <c r="I343" s="6"/>
      <c r="J343" s="6"/>
      <c r="K343" s="6" t="s">
        <v>640</v>
      </c>
      <c r="L343" s="6"/>
      <c r="M343" s="6"/>
      <c r="N343" s="6" t="s">
        <v>1618</v>
      </c>
    </row>
    <row r="344" spans="1:14" ht="84.85" hidden="1" customHeight="1" x14ac:dyDescent="0.3">
      <c r="A344" s="7" t="s">
        <v>1334</v>
      </c>
      <c r="B344" s="7" t="s">
        <v>1335</v>
      </c>
      <c r="C344" s="3">
        <v>716</v>
      </c>
      <c r="D344" s="7" t="s">
        <v>1399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84.85" hidden="1" customHeight="1" x14ac:dyDescent="0.3">
      <c r="A345" s="5" t="s">
        <v>1334</v>
      </c>
      <c r="B345" s="5" t="s">
        <v>1335</v>
      </c>
      <c r="C345" s="2">
        <v>1060</v>
      </c>
      <c r="D345" s="5" t="s">
        <v>1455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84.85" hidden="1" customHeight="1" x14ac:dyDescent="0.3">
      <c r="A346" s="7" t="s">
        <v>1334</v>
      </c>
      <c r="B346" s="7" t="s">
        <v>1335</v>
      </c>
      <c r="C346" s="3">
        <v>730</v>
      </c>
      <c r="D346" s="7" t="s">
        <v>1490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84.85" hidden="1" customHeight="1" x14ac:dyDescent="0.3">
      <c r="A347" s="5" t="s">
        <v>1334</v>
      </c>
      <c r="B347" s="5" t="s">
        <v>1335</v>
      </c>
      <c r="C347" s="2">
        <v>721</v>
      </c>
      <c r="D347" s="5" t="s">
        <v>428</v>
      </c>
      <c r="E347" s="6"/>
      <c r="F347" s="6" t="s">
        <v>429</v>
      </c>
      <c r="G347" s="6" t="s">
        <v>493</v>
      </c>
      <c r="H347" s="6"/>
      <c r="I347" s="10" t="s">
        <v>1621</v>
      </c>
      <c r="J347" s="6"/>
      <c r="K347" s="6" t="s">
        <v>1622</v>
      </c>
      <c r="L347" s="6" t="s">
        <v>822</v>
      </c>
      <c r="M347" s="6" t="s">
        <v>883</v>
      </c>
      <c r="N347" s="6"/>
    </row>
    <row r="348" spans="1:14" ht="84.85" hidden="1" customHeight="1" x14ac:dyDescent="0.3">
      <c r="A348" s="7" t="s">
        <v>1334</v>
      </c>
      <c r="B348" s="7" t="s">
        <v>1335</v>
      </c>
      <c r="C348" s="3">
        <v>739</v>
      </c>
      <c r="D348" s="7" t="s">
        <v>1526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84.85" hidden="1" customHeight="1" x14ac:dyDescent="0.3">
      <c r="A349" s="5" t="s">
        <v>1334</v>
      </c>
      <c r="B349" s="5" t="s">
        <v>1335</v>
      </c>
      <c r="C349" s="2">
        <v>616</v>
      </c>
      <c r="D349" s="5" t="s">
        <v>1527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84.85" hidden="1" customHeight="1" x14ac:dyDescent="0.3">
      <c r="A350" s="7" t="s">
        <v>1334</v>
      </c>
      <c r="B350" s="7" t="s">
        <v>1335</v>
      </c>
      <c r="C350" s="3">
        <v>725</v>
      </c>
      <c r="D350" s="7" t="s">
        <v>1557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84.85" hidden="1" customHeight="1" x14ac:dyDescent="0.3">
      <c r="A351" s="5" t="s">
        <v>1334</v>
      </c>
      <c r="B351" s="5" t="s">
        <v>1335</v>
      </c>
      <c r="C351" s="2">
        <v>520</v>
      </c>
      <c r="D351" s="5" t="s">
        <v>472</v>
      </c>
      <c r="E351" s="6"/>
      <c r="F351" s="6" t="s">
        <v>473</v>
      </c>
      <c r="G351" s="6"/>
      <c r="H351" s="6"/>
      <c r="I351" s="6"/>
      <c r="J351" s="6"/>
      <c r="K351" s="6"/>
      <c r="L351" s="6"/>
      <c r="M351" s="6"/>
      <c r="N351" s="6"/>
    </row>
    <row r="352" spans="1:14" ht="97.35" hidden="1" x14ac:dyDescent="0.3">
      <c r="A352" s="7" t="s">
        <v>1034</v>
      </c>
      <c r="B352" s="7" t="s">
        <v>1035</v>
      </c>
      <c r="C352" s="3">
        <v>1013</v>
      </c>
      <c r="D352" s="7" t="s">
        <v>261</v>
      </c>
      <c r="E352" s="4" t="s">
        <v>59</v>
      </c>
      <c r="F352" s="4"/>
      <c r="G352" s="4"/>
      <c r="H352" s="4"/>
      <c r="I352" s="9" t="s">
        <v>583</v>
      </c>
      <c r="J352" s="4"/>
      <c r="K352" s="4" t="s">
        <v>697</v>
      </c>
      <c r="L352" s="4"/>
      <c r="M352" s="4" t="s">
        <v>868</v>
      </c>
      <c r="N352" s="4"/>
    </row>
    <row r="353" spans="1:14" ht="36.75" hidden="1" customHeight="1" x14ac:dyDescent="0.3">
      <c r="A353" s="5" t="s">
        <v>1034</v>
      </c>
      <c r="B353" s="5" t="s">
        <v>1035</v>
      </c>
      <c r="C353" s="2">
        <v>1024</v>
      </c>
      <c r="D353" s="5" t="s">
        <v>624</v>
      </c>
      <c r="E353" s="6"/>
      <c r="F353" s="6"/>
      <c r="G353" s="6"/>
      <c r="H353" s="6"/>
      <c r="I353" s="6"/>
      <c r="J353" s="6"/>
      <c r="K353" s="6" t="s">
        <v>622</v>
      </c>
      <c r="L353" s="6"/>
      <c r="M353" s="6"/>
      <c r="N353" s="6"/>
    </row>
    <row r="354" spans="1:14" ht="36.75" hidden="1" customHeight="1" x14ac:dyDescent="0.3">
      <c r="A354" s="7" t="s">
        <v>1034</v>
      </c>
      <c r="B354" s="7" t="s">
        <v>1035</v>
      </c>
      <c r="C354" s="3">
        <v>1025</v>
      </c>
      <c r="D354" s="7" t="s">
        <v>626</v>
      </c>
      <c r="E354" s="4"/>
      <c r="F354" s="4"/>
      <c r="G354" s="4"/>
      <c r="H354" s="4"/>
      <c r="I354" s="4"/>
      <c r="J354" s="4"/>
      <c r="K354" s="4" t="s">
        <v>622</v>
      </c>
      <c r="L354" s="4"/>
      <c r="M354" s="4"/>
      <c r="N354" s="4"/>
    </row>
    <row r="355" spans="1:14" ht="36.75" hidden="1" customHeight="1" x14ac:dyDescent="0.3">
      <c r="A355" s="5" t="s">
        <v>1034</v>
      </c>
      <c r="B355" s="5" t="s">
        <v>1035</v>
      </c>
      <c r="C355" s="2">
        <v>1026</v>
      </c>
      <c r="D355" s="5" t="s">
        <v>621</v>
      </c>
      <c r="E355" s="6"/>
      <c r="F355" s="6"/>
      <c r="G355" s="6"/>
      <c r="H355" s="6"/>
      <c r="I355" s="6"/>
      <c r="J355" s="6"/>
      <c r="K355" s="6" t="s">
        <v>622</v>
      </c>
      <c r="L355" s="6"/>
      <c r="M355" s="6"/>
      <c r="N355" s="6"/>
    </row>
    <row r="356" spans="1:14" ht="60.8" hidden="1" customHeight="1" x14ac:dyDescent="0.3">
      <c r="A356" s="7" t="s">
        <v>1034</v>
      </c>
      <c r="B356" s="7" t="s">
        <v>1035</v>
      </c>
      <c r="C356" s="3">
        <v>1016</v>
      </c>
      <c r="D356" s="7" t="s">
        <v>1467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48.85" hidden="1" customHeight="1" x14ac:dyDescent="0.3">
      <c r="A357" s="5" t="s">
        <v>1034</v>
      </c>
      <c r="B357" s="5" t="s">
        <v>1035</v>
      </c>
      <c r="C357" s="2">
        <v>1210</v>
      </c>
      <c r="D357" s="5" t="s">
        <v>1491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72.75" hidden="1" customHeight="1" x14ac:dyDescent="0.3">
      <c r="A358" s="7" t="s">
        <v>1034</v>
      </c>
      <c r="B358" s="7" t="s">
        <v>1035</v>
      </c>
      <c r="C358" s="3">
        <v>1220</v>
      </c>
      <c r="D358" s="7" t="s">
        <v>1492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24.8" hidden="1" customHeight="1" x14ac:dyDescent="0.3">
      <c r="A359" s="5" t="s">
        <v>1034</v>
      </c>
      <c r="B359" s="5" t="s">
        <v>1035</v>
      </c>
      <c r="C359" s="2">
        <v>1015</v>
      </c>
      <c r="D359" s="5" t="s">
        <v>211</v>
      </c>
      <c r="E359" s="6" t="s">
        <v>59</v>
      </c>
      <c r="F359" s="6" t="s">
        <v>336</v>
      </c>
      <c r="G359" s="6"/>
      <c r="H359" s="6"/>
      <c r="I359" s="6"/>
      <c r="J359" s="6"/>
      <c r="K359" s="6"/>
      <c r="L359" s="6"/>
      <c r="M359" s="6"/>
      <c r="N359" s="6"/>
    </row>
    <row r="360" spans="1:14" ht="36.75" hidden="1" customHeight="1" x14ac:dyDescent="0.3">
      <c r="A360" s="7" t="s">
        <v>1034</v>
      </c>
      <c r="B360" s="7" t="s">
        <v>1035</v>
      </c>
      <c r="C360" s="3">
        <v>7663</v>
      </c>
      <c r="D360" s="7" t="s">
        <v>1555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60.8" hidden="1" customHeight="1" x14ac:dyDescent="0.3">
      <c r="A361" s="5" t="s">
        <v>1034</v>
      </c>
      <c r="B361" s="5" t="s">
        <v>1035</v>
      </c>
      <c r="C361" s="2">
        <v>520</v>
      </c>
      <c r="D361" s="5" t="s">
        <v>472</v>
      </c>
      <c r="E361" s="6"/>
      <c r="F361" s="6" t="s">
        <v>473</v>
      </c>
      <c r="G361" s="6"/>
      <c r="H361" s="6"/>
      <c r="I361" s="6"/>
      <c r="J361" s="6"/>
      <c r="K361" s="6"/>
      <c r="L361" s="6"/>
      <c r="M361" s="6"/>
      <c r="N361" s="6"/>
    </row>
    <row r="362" spans="1:14" ht="97.35" hidden="1" x14ac:dyDescent="0.3">
      <c r="A362" s="7" t="s">
        <v>1321</v>
      </c>
      <c r="B362" s="7" t="s">
        <v>1322</v>
      </c>
      <c r="C362" s="3">
        <v>1013</v>
      </c>
      <c r="D362" s="7" t="s">
        <v>261</v>
      </c>
      <c r="E362" s="4" t="s">
        <v>59</v>
      </c>
      <c r="F362" s="4"/>
      <c r="G362" s="4"/>
      <c r="H362" s="4"/>
      <c r="I362" s="9" t="s">
        <v>583</v>
      </c>
      <c r="J362" s="4"/>
      <c r="K362" s="4" t="s">
        <v>697</v>
      </c>
      <c r="L362" s="4"/>
      <c r="M362" s="4" t="s">
        <v>868</v>
      </c>
      <c r="N362" s="4"/>
    </row>
    <row r="363" spans="1:14" ht="73.150000000000006" hidden="1" x14ac:dyDescent="0.3">
      <c r="A363" s="5" t="s">
        <v>1321</v>
      </c>
      <c r="B363" s="5" t="s">
        <v>1322</v>
      </c>
      <c r="C363" s="2">
        <v>1014</v>
      </c>
      <c r="D363" s="5" t="s">
        <v>263</v>
      </c>
      <c r="E363" s="6" t="s">
        <v>59</v>
      </c>
      <c r="F363" s="6"/>
      <c r="G363" s="6"/>
      <c r="H363" s="6"/>
      <c r="I363" s="8" t="s">
        <v>584</v>
      </c>
      <c r="J363" s="6"/>
      <c r="K363" s="6" t="s">
        <v>614</v>
      </c>
      <c r="L363" s="6"/>
      <c r="M363" s="6" t="s">
        <v>868</v>
      </c>
      <c r="N363" s="6"/>
    </row>
    <row r="364" spans="1:14" ht="73.150000000000006" hidden="1" x14ac:dyDescent="0.3">
      <c r="A364" s="7" t="s">
        <v>1321</v>
      </c>
      <c r="B364" s="7" t="s">
        <v>1322</v>
      </c>
      <c r="C364" s="3">
        <v>1019</v>
      </c>
      <c r="D364" s="7" t="s">
        <v>58</v>
      </c>
      <c r="E364" s="4" t="s">
        <v>59</v>
      </c>
      <c r="F364" s="4"/>
      <c r="G364" s="4"/>
      <c r="H364" s="4"/>
      <c r="I364" s="4"/>
      <c r="J364" s="4"/>
      <c r="K364" s="4" t="s">
        <v>614</v>
      </c>
      <c r="L364" s="4"/>
      <c r="M364" s="4" t="s">
        <v>868</v>
      </c>
      <c r="N364" s="4"/>
    </row>
    <row r="365" spans="1:14" ht="73.150000000000006" hidden="1" x14ac:dyDescent="0.3">
      <c r="A365" s="5" t="s">
        <v>1321</v>
      </c>
      <c r="B365" s="5" t="s">
        <v>1322</v>
      </c>
      <c r="C365" s="2">
        <v>1020</v>
      </c>
      <c r="D365" s="5" t="s">
        <v>265</v>
      </c>
      <c r="E365" s="6" t="s">
        <v>59</v>
      </c>
      <c r="F365" s="6"/>
      <c r="G365" s="6"/>
      <c r="H365" s="6"/>
      <c r="I365" s="6"/>
      <c r="J365" s="6"/>
      <c r="K365" s="6" t="s">
        <v>614</v>
      </c>
      <c r="L365" s="6"/>
      <c r="M365" s="6" t="s">
        <v>868</v>
      </c>
      <c r="N365" s="6"/>
    </row>
    <row r="366" spans="1:14" ht="24.8" hidden="1" customHeight="1" x14ac:dyDescent="0.3">
      <c r="A366" s="7" t="s">
        <v>1321</v>
      </c>
      <c r="B366" s="7" t="s">
        <v>1322</v>
      </c>
      <c r="C366" s="3">
        <v>1018</v>
      </c>
      <c r="D366" s="7" t="s">
        <v>89</v>
      </c>
      <c r="E366" s="4" t="s">
        <v>59</v>
      </c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60.8" hidden="1" customHeight="1" x14ac:dyDescent="0.3">
      <c r="A367" s="5" t="s">
        <v>1321</v>
      </c>
      <c r="B367" s="5" t="s">
        <v>1322</v>
      </c>
      <c r="C367" s="2">
        <v>1017</v>
      </c>
      <c r="D367" s="5" t="s">
        <v>1435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60.8" hidden="1" customHeight="1" x14ac:dyDescent="0.3">
      <c r="A368" s="7" t="s">
        <v>1321</v>
      </c>
      <c r="B368" s="7" t="s">
        <v>1322</v>
      </c>
      <c r="C368" s="3">
        <v>1016</v>
      </c>
      <c r="D368" s="7" t="s">
        <v>1467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60.8" hidden="1" customHeight="1" x14ac:dyDescent="0.3">
      <c r="A369" s="5" t="s">
        <v>1321</v>
      </c>
      <c r="B369" s="5" t="s">
        <v>1322</v>
      </c>
      <c r="C369" s="2">
        <v>1210</v>
      </c>
      <c r="D369" s="5" t="s">
        <v>1491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24.8" hidden="1" customHeight="1" x14ac:dyDescent="0.3">
      <c r="A370" s="7" t="s">
        <v>1321</v>
      </c>
      <c r="B370" s="7" t="s">
        <v>1322</v>
      </c>
      <c r="C370" s="3">
        <v>1015</v>
      </c>
      <c r="D370" s="7" t="s">
        <v>211</v>
      </c>
      <c r="E370" s="4" t="s">
        <v>59</v>
      </c>
      <c r="F370" s="6" t="s">
        <v>336</v>
      </c>
      <c r="G370" s="4"/>
      <c r="H370" s="4"/>
      <c r="I370" s="4"/>
      <c r="J370" s="4"/>
      <c r="K370" s="4"/>
      <c r="L370" s="4"/>
      <c r="M370" s="4"/>
      <c r="N370" s="4"/>
    </row>
    <row r="371" spans="1:14" ht="60.8" hidden="1" customHeight="1" x14ac:dyDescent="0.3">
      <c r="A371" s="5" t="s">
        <v>1321</v>
      </c>
      <c r="B371" s="5" t="s">
        <v>1322</v>
      </c>
      <c r="C371" s="2">
        <v>7663</v>
      </c>
      <c r="D371" s="5" t="s">
        <v>1555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60.8" hidden="1" customHeight="1" x14ac:dyDescent="0.3">
      <c r="A372" s="7" t="s">
        <v>1321</v>
      </c>
      <c r="B372" s="7" t="s">
        <v>1322</v>
      </c>
      <c r="C372" s="3">
        <v>520</v>
      </c>
      <c r="D372" s="7" t="s">
        <v>472</v>
      </c>
      <c r="E372" s="4"/>
      <c r="F372" s="4" t="s">
        <v>473</v>
      </c>
      <c r="G372" s="4"/>
      <c r="H372" s="4"/>
      <c r="I372" s="4"/>
      <c r="J372" s="4"/>
      <c r="K372" s="4"/>
      <c r="L372" s="4"/>
      <c r="M372" s="4"/>
      <c r="N372" s="4"/>
    </row>
    <row r="373" spans="1:14" ht="60.8" hidden="1" customHeight="1" x14ac:dyDescent="0.3">
      <c r="A373" s="5" t="s">
        <v>1186</v>
      </c>
      <c r="B373" s="5" t="s">
        <v>1187</v>
      </c>
      <c r="C373" s="2">
        <v>1211</v>
      </c>
      <c r="D373" s="5" t="s">
        <v>569</v>
      </c>
      <c r="E373" s="6"/>
      <c r="F373" s="6"/>
      <c r="G373" s="6"/>
      <c r="H373" s="6"/>
      <c r="I373" s="10" t="s">
        <v>562</v>
      </c>
      <c r="J373" s="6"/>
      <c r="K373" s="6"/>
      <c r="L373" s="6"/>
      <c r="M373" s="6"/>
      <c r="N373" s="6"/>
    </row>
    <row r="374" spans="1:14" ht="60.8" hidden="1" customHeight="1" x14ac:dyDescent="0.3">
      <c r="A374" s="7" t="s">
        <v>1186</v>
      </c>
      <c r="B374" s="7" t="s">
        <v>1187</v>
      </c>
      <c r="C374" s="3">
        <v>7663</v>
      </c>
      <c r="D374" s="7" t="s">
        <v>1555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60.8" hidden="1" customHeight="1" x14ac:dyDescent="0.3">
      <c r="A375" s="5" t="s">
        <v>1186</v>
      </c>
      <c r="B375" s="5" t="s">
        <v>1187</v>
      </c>
      <c r="C375" s="2">
        <v>1115</v>
      </c>
      <c r="D375" s="5" t="s">
        <v>1458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72.75" hidden="1" customHeight="1" x14ac:dyDescent="0.3">
      <c r="A376" s="7" t="s">
        <v>1186</v>
      </c>
      <c r="B376" s="7" t="s">
        <v>1187</v>
      </c>
      <c r="C376" s="3">
        <v>1212</v>
      </c>
      <c r="D376" s="7" t="s">
        <v>561</v>
      </c>
      <c r="E376" s="4"/>
      <c r="F376" s="4"/>
      <c r="G376" s="4"/>
      <c r="H376" s="4"/>
      <c r="I376" s="11" t="s">
        <v>562</v>
      </c>
      <c r="J376" s="4"/>
      <c r="K376" s="4"/>
      <c r="L376" s="4"/>
      <c r="M376" s="4"/>
      <c r="N376" s="4"/>
    </row>
    <row r="377" spans="1:14" ht="60.8" hidden="1" customHeight="1" x14ac:dyDescent="0.3">
      <c r="A377" s="5" t="s">
        <v>1186</v>
      </c>
      <c r="B377" s="5" t="s">
        <v>1187</v>
      </c>
      <c r="C377" s="2">
        <v>1210</v>
      </c>
      <c r="D377" s="5" t="s">
        <v>1491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60.8" hidden="1" customHeight="1" x14ac:dyDescent="0.3">
      <c r="A378" s="7" t="s">
        <v>1186</v>
      </c>
      <c r="B378" s="7" t="s">
        <v>1187</v>
      </c>
      <c r="C378" s="3">
        <v>1086</v>
      </c>
      <c r="D378" s="7" t="s">
        <v>1529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60.8" hidden="1" customHeight="1" x14ac:dyDescent="0.3">
      <c r="A379" s="5" t="s">
        <v>1186</v>
      </c>
      <c r="B379" s="5" t="s">
        <v>1187</v>
      </c>
      <c r="C379" s="2">
        <v>1125</v>
      </c>
      <c r="D379" s="5" t="s">
        <v>1532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60.8" hidden="1" customHeight="1" x14ac:dyDescent="0.3">
      <c r="A380" s="7" t="s">
        <v>1186</v>
      </c>
      <c r="B380" s="7" t="s">
        <v>1187</v>
      </c>
      <c r="C380" s="3">
        <v>1210</v>
      </c>
      <c r="D380" s="7" t="s">
        <v>1491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36.75" hidden="1" customHeight="1" x14ac:dyDescent="0.3">
      <c r="A381" s="5" t="s">
        <v>1186</v>
      </c>
      <c r="B381" s="5" t="s">
        <v>1187</v>
      </c>
      <c r="C381" s="2">
        <v>1015</v>
      </c>
      <c r="D381" s="5" t="s">
        <v>211</v>
      </c>
      <c r="E381" s="6" t="s">
        <v>59</v>
      </c>
      <c r="F381" s="6" t="s">
        <v>336</v>
      </c>
      <c r="G381" s="6"/>
      <c r="H381" s="6"/>
      <c r="I381" s="6"/>
      <c r="J381" s="6"/>
      <c r="K381" s="6"/>
      <c r="L381" s="6"/>
      <c r="M381" s="6"/>
      <c r="N381" s="6"/>
    </row>
    <row r="382" spans="1:14" ht="60.8" hidden="1" customHeight="1" x14ac:dyDescent="0.3">
      <c r="A382" s="7" t="s">
        <v>1186</v>
      </c>
      <c r="B382" s="7" t="s">
        <v>1187</v>
      </c>
      <c r="C382" s="3">
        <v>437</v>
      </c>
      <c r="D382" s="7" t="s">
        <v>928</v>
      </c>
      <c r="E382" s="4"/>
      <c r="F382" s="4"/>
      <c r="G382" s="4"/>
      <c r="H382" s="4"/>
      <c r="I382" s="4"/>
      <c r="J382" s="4"/>
      <c r="K382" s="4"/>
      <c r="L382" s="4"/>
      <c r="M382" s="4"/>
      <c r="N382" s="4" t="s">
        <v>929</v>
      </c>
    </row>
    <row r="383" spans="1:14" ht="60.8" hidden="1" customHeight="1" x14ac:dyDescent="0.3">
      <c r="A383" s="5" t="s">
        <v>1186</v>
      </c>
      <c r="B383" s="5" t="s">
        <v>1187</v>
      </c>
      <c r="C383" s="2">
        <v>1210</v>
      </c>
      <c r="D383" s="5" t="s">
        <v>1491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60.8" hidden="1" customHeight="1" x14ac:dyDescent="0.3">
      <c r="A384" s="7" t="s">
        <v>1186</v>
      </c>
      <c r="B384" s="7" t="s">
        <v>1187</v>
      </c>
      <c r="C384" s="3">
        <v>1086</v>
      </c>
      <c r="D384" s="7" t="s">
        <v>1529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60.8" hidden="1" customHeight="1" x14ac:dyDescent="0.3">
      <c r="A385" s="5" t="s">
        <v>1186</v>
      </c>
      <c r="B385" s="5" t="s">
        <v>1187</v>
      </c>
      <c r="C385" s="2">
        <v>438</v>
      </c>
      <c r="D385" s="5" t="s">
        <v>1373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60.8" hidden="1" customHeight="1" x14ac:dyDescent="0.3">
      <c r="A386" s="7" t="s">
        <v>1186</v>
      </c>
      <c r="B386" s="7" t="s">
        <v>1187</v>
      </c>
      <c r="C386" s="3">
        <v>1210</v>
      </c>
      <c r="D386" s="7" t="s">
        <v>1491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84.85" hidden="1" customHeight="1" x14ac:dyDescent="0.3">
      <c r="A387" s="5" t="s">
        <v>1186</v>
      </c>
      <c r="B387" s="5" t="s">
        <v>1187</v>
      </c>
      <c r="C387" s="2">
        <v>1445</v>
      </c>
      <c r="D387" s="5" t="s">
        <v>235</v>
      </c>
      <c r="E387" s="6" t="s">
        <v>236</v>
      </c>
      <c r="F387" s="6"/>
      <c r="G387" s="6" t="s">
        <v>491</v>
      </c>
      <c r="H387" s="6" t="s">
        <v>514</v>
      </c>
      <c r="I387" s="6"/>
      <c r="J387" s="6"/>
      <c r="K387" s="6"/>
      <c r="L387" s="6"/>
      <c r="M387" s="6" t="s">
        <v>880</v>
      </c>
      <c r="N387" s="6" t="s">
        <v>1613</v>
      </c>
    </row>
    <row r="388" spans="1:14" ht="72.75" hidden="1" customHeight="1" x14ac:dyDescent="0.3">
      <c r="A388" s="7" t="s">
        <v>1186</v>
      </c>
      <c r="B388" s="7" t="s">
        <v>1187</v>
      </c>
      <c r="C388" s="3">
        <v>1220</v>
      </c>
      <c r="D388" s="7" t="s">
        <v>1492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60.8" hidden="1" customHeight="1" x14ac:dyDescent="0.3">
      <c r="A389" s="5" t="s">
        <v>1186</v>
      </c>
      <c r="B389" s="5" t="s">
        <v>1187</v>
      </c>
      <c r="C389" s="2">
        <v>1210</v>
      </c>
      <c r="D389" s="5" t="s">
        <v>1491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60.8" hidden="1" customHeight="1" x14ac:dyDescent="0.3">
      <c r="A390" s="7" t="s">
        <v>1186</v>
      </c>
      <c r="B390" s="7" t="s">
        <v>1187</v>
      </c>
      <c r="C390" s="3">
        <v>1143</v>
      </c>
      <c r="D390" s="7" t="s">
        <v>1456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60.8" hidden="1" customHeight="1" x14ac:dyDescent="0.3">
      <c r="A391" s="5" t="s">
        <v>1186</v>
      </c>
      <c r="B391" s="5" t="s">
        <v>1187</v>
      </c>
      <c r="C391" s="2">
        <v>1144</v>
      </c>
      <c r="D391" s="5" t="s">
        <v>1457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84.85" hidden="1" customHeight="1" x14ac:dyDescent="0.3">
      <c r="A392" s="7" t="s">
        <v>1186</v>
      </c>
      <c r="B392" s="7" t="s">
        <v>1187</v>
      </c>
      <c r="C392" s="3">
        <v>1145</v>
      </c>
      <c r="D392" s="7" t="s">
        <v>1459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60.8" hidden="1" customHeight="1" x14ac:dyDescent="0.3">
      <c r="A393" s="5" t="s">
        <v>1186</v>
      </c>
      <c r="B393" s="5" t="s">
        <v>1187</v>
      </c>
      <c r="C393" s="2">
        <v>1116</v>
      </c>
      <c r="D393" s="5" t="s">
        <v>1460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60.8" hidden="1" customHeight="1" x14ac:dyDescent="0.3">
      <c r="A394" s="7" t="s">
        <v>1186</v>
      </c>
      <c r="B394" s="7" t="s">
        <v>1187</v>
      </c>
      <c r="C394" s="3">
        <v>520</v>
      </c>
      <c r="D394" s="7" t="s">
        <v>472</v>
      </c>
      <c r="E394" s="4"/>
      <c r="F394" s="4" t="s">
        <v>473</v>
      </c>
      <c r="G394" s="4"/>
      <c r="H394" s="4"/>
      <c r="I394" s="4"/>
      <c r="J394" s="4"/>
      <c r="K394" s="4"/>
      <c r="L394" s="4"/>
      <c r="M394" s="4"/>
      <c r="N394" s="4"/>
    </row>
    <row r="395" spans="1:14" ht="60.8" hidden="1" customHeight="1" x14ac:dyDescent="0.3">
      <c r="A395" s="5" t="s">
        <v>1186</v>
      </c>
      <c r="B395" s="5" t="s">
        <v>1187</v>
      </c>
      <c r="C395" s="2">
        <v>1221</v>
      </c>
      <c r="D395" s="5" t="s">
        <v>1507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60.8" hidden="1" customHeight="1" x14ac:dyDescent="0.3">
      <c r="A396" s="7" t="s">
        <v>1186</v>
      </c>
      <c r="B396" s="7" t="s">
        <v>1187</v>
      </c>
      <c r="C396" s="3">
        <v>1126</v>
      </c>
      <c r="D396" s="7" t="s">
        <v>1531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60.8" hidden="1" customHeight="1" x14ac:dyDescent="0.3">
      <c r="A397" s="5" t="s">
        <v>1186</v>
      </c>
      <c r="B397" s="5" t="s">
        <v>1187</v>
      </c>
      <c r="C397" s="2">
        <v>1222</v>
      </c>
      <c r="D397" s="5" t="s">
        <v>1548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60.8" hidden="1" customHeight="1" x14ac:dyDescent="0.3">
      <c r="A398" s="7" t="s">
        <v>1186</v>
      </c>
      <c r="B398" s="7" t="s">
        <v>1187</v>
      </c>
      <c r="C398" s="3">
        <v>1203</v>
      </c>
      <c r="D398" s="7" t="s">
        <v>1472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60.8" hidden="1" customHeight="1" x14ac:dyDescent="0.3">
      <c r="A399" s="5" t="s">
        <v>1186</v>
      </c>
      <c r="B399" s="5" t="s">
        <v>1187</v>
      </c>
      <c r="C399" s="2">
        <v>1217</v>
      </c>
      <c r="D399" s="5" t="s">
        <v>1493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60.8" hidden="1" customHeight="1" x14ac:dyDescent="0.3">
      <c r="A400" s="7" t="s">
        <v>1186</v>
      </c>
      <c r="B400" s="7" t="s">
        <v>1187</v>
      </c>
      <c r="C400" s="3">
        <v>1205</v>
      </c>
      <c r="D400" s="7" t="s">
        <v>1509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96.8" customHeight="1" x14ac:dyDescent="0.3">
      <c r="A401" s="5" t="s">
        <v>1186</v>
      </c>
      <c r="B401" s="5" t="s">
        <v>1187</v>
      </c>
      <c r="C401" s="2">
        <v>1401</v>
      </c>
      <c r="D401" s="5" t="s">
        <v>53</v>
      </c>
      <c r="E401" s="6" t="s">
        <v>54</v>
      </c>
      <c r="F401" s="6"/>
      <c r="G401" s="6" t="s">
        <v>498</v>
      </c>
      <c r="H401" s="6" t="s">
        <v>498</v>
      </c>
      <c r="I401" s="6"/>
      <c r="J401" s="6" t="s">
        <v>1605</v>
      </c>
      <c r="K401" s="6" t="s">
        <v>613</v>
      </c>
      <c r="L401" s="6"/>
      <c r="M401" s="6" t="s">
        <v>867</v>
      </c>
      <c r="N401" s="6" t="s">
        <v>1614</v>
      </c>
    </row>
    <row r="402" spans="1:14" ht="72.75" hidden="1" customHeight="1" x14ac:dyDescent="0.3">
      <c r="A402" s="7" t="s">
        <v>1186</v>
      </c>
      <c r="B402" s="7" t="s">
        <v>1187</v>
      </c>
      <c r="C402" s="3">
        <v>422</v>
      </c>
      <c r="D402" s="7" t="s">
        <v>240</v>
      </c>
      <c r="E402" s="4" t="s">
        <v>236</v>
      </c>
      <c r="F402" s="4"/>
      <c r="G402" s="4"/>
      <c r="H402" s="4"/>
      <c r="I402" s="4"/>
      <c r="J402" s="4"/>
      <c r="K402" s="4" t="s">
        <v>685</v>
      </c>
      <c r="L402" s="4"/>
      <c r="M402" s="4" t="s">
        <v>882</v>
      </c>
      <c r="N402" s="4" t="s">
        <v>929</v>
      </c>
    </row>
    <row r="403" spans="1:14" ht="60.8" hidden="1" customHeight="1" x14ac:dyDescent="0.3">
      <c r="A403" s="5" t="s">
        <v>1186</v>
      </c>
      <c r="B403" s="5" t="s">
        <v>1187</v>
      </c>
      <c r="C403" s="2">
        <v>1206</v>
      </c>
      <c r="D403" s="5" t="s">
        <v>1510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48.85" hidden="1" customHeight="1" x14ac:dyDescent="0.3">
      <c r="A404" s="7" t="s">
        <v>1316</v>
      </c>
      <c r="B404" s="7" t="s">
        <v>1317</v>
      </c>
      <c r="C404" s="3">
        <v>928</v>
      </c>
      <c r="D404" s="7" t="s">
        <v>1478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36.75" hidden="1" customHeight="1" x14ac:dyDescent="0.3">
      <c r="A405" s="5" t="s">
        <v>1316</v>
      </c>
      <c r="B405" s="5" t="s">
        <v>1317</v>
      </c>
      <c r="C405" s="2">
        <v>903</v>
      </c>
      <c r="D405" s="5" t="s">
        <v>1530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72.75" hidden="1" customHeight="1" x14ac:dyDescent="0.3">
      <c r="A406" s="7" t="s">
        <v>1316</v>
      </c>
      <c r="B406" s="7" t="s">
        <v>1317</v>
      </c>
      <c r="C406" s="3">
        <v>1060</v>
      </c>
      <c r="D406" s="7" t="s">
        <v>1455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84.85" hidden="1" customHeight="1" x14ac:dyDescent="0.3">
      <c r="A407" s="5" t="s">
        <v>1316</v>
      </c>
      <c r="B407" s="5" t="s">
        <v>1317</v>
      </c>
      <c r="C407" s="2">
        <v>1061</v>
      </c>
      <c r="D407" s="5" t="s">
        <v>1538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36.75" hidden="1" customHeight="1" x14ac:dyDescent="0.3">
      <c r="A408" s="7" t="s">
        <v>1316</v>
      </c>
      <c r="B408" s="7" t="s">
        <v>1317</v>
      </c>
      <c r="C408" s="3">
        <v>6921</v>
      </c>
      <c r="D408" s="7" t="s">
        <v>1424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85.25" hidden="1" x14ac:dyDescent="0.3">
      <c r="A409" s="5" t="s">
        <v>1316</v>
      </c>
      <c r="B409" s="5" t="s">
        <v>1317</v>
      </c>
      <c r="C409" s="2">
        <v>711</v>
      </c>
      <c r="D409" s="5" t="s">
        <v>183</v>
      </c>
      <c r="E409" s="6" t="s">
        <v>65</v>
      </c>
      <c r="F409" s="6"/>
      <c r="G409" s="6"/>
      <c r="H409" s="6"/>
      <c r="I409" s="6"/>
      <c r="J409" s="6"/>
      <c r="K409" s="6" t="s">
        <v>1623</v>
      </c>
      <c r="L409" s="6" t="s">
        <v>799</v>
      </c>
      <c r="M409" s="6"/>
      <c r="N409" s="6" t="s">
        <v>1616</v>
      </c>
    </row>
    <row r="410" spans="1:14" ht="36.75" hidden="1" customHeight="1" x14ac:dyDescent="0.3">
      <c r="A410" s="7" t="s">
        <v>1316</v>
      </c>
      <c r="B410" s="7" t="s">
        <v>1317</v>
      </c>
      <c r="C410" s="3">
        <v>6931</v>
      </c>
      <c r="D410" s="7" t="s">
        <v>1489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84.85" hidden="1" customHeight="1" x14ac:dyDescent="0.3">
      <c r="A411" s="5" t="s">
        <v>1316</v>
      </c>
      <c r="B411" s="5" t="s">
        <v>1317</v>
      </c>
      <c r="C411" s="2">
        <v>721</v>
      </c>
      <c r="D411" s="5" t="s">
        <v>428</v>
      </c>
      <c r="E411" s="6"/>
      <c r="F411" s="6" t="s">
        <v>429</v>
      </c>
      <c r="G411" s="6" t="s">
        <v>493</v>
      </c>
      <c r="H411" s="6"/>
      <c r="I411" s="10" t="s">
        <v>572</v>
      </c>
      <c r="J411" s="6"/>
      <c r="K411" s="6" t="s">
        <v>1624</v>
      </c>
      <c r="L411" s="6" t="s">
        <v>822</v>
      </c>
      <c r="M411" s="6" t="s">
        <v>883</v>
      </c>
      <c r="N411" s="6"/>
    </row>
    <row r="412" spans="1:14" ht="60.8" hidden="1" customHeight="1" x14ac:dyDescent="0.3">
      <c r="A412" s="7" t="s">
        <v>1316</v>
      </c>
      <c r="B412" s="7" t="s">
        <v>1317</v>
      </c>
      <c r="C412" s="3">
        <v>520</v>
      </c>
      <c r="D412" s="7" t="s">
        <v>472</v>
      </c>
      <c r="E412" s="4"/>
      <c r="F412" s="4" t="s">
        <v>473</v>
      </c>
      <c r="G412" s="4"/>
      <c r="H412" s="4"/>
      <c r="I412" s="4"/>
      <c r="J412" s="4"/>
      <c r="K412" s="4"/>
      <c r="L412" s="4"/>
      <c r="M412" s="4"/>
      <c r="N412" s="4"/>
    </row>
    <row r="413" spans="1:14" ht="60.8" hidden="1" customHeight="1" x14ac:dyDescent="0.3">
      <c r="A413" s="5" t="s">
        <v>1138</v>
      </c>
      <c r="B413" s="5" t="s">
        <v>1139</v>
      </c>
      <c r="C413" s="2">
        <v>1003</v>
      </c>
      <c r="D413" s="5" t="s">
        <v>151</v>
      </c>
      <c r="E413" s="6" t="s">
        <v>152</v>
      </c>
      <c r="F413" s="6" t="s">
        <v>363</v>
      </c>
      <c r="G413" s="6"/>
      <c r="H413" s="6" t="s">
        <v>506</v>
      </c>
      <c r="I413" s="12" t="s">
        <v>554</v>
      </c>
      <c r="J413" s="6"/>
      <c r="K413" s="6" t="s">
        <v>660</v>
      </c>
      <c r="L413" s="6" t="s">
        <v>777</v>
      </c>
      <c r="M413" s="6" t="s">
        <v>873</v>
      </c>
      <c r="N413" s="6" t="s">
        <v>915</v>
      </c>
    </row>
    <row r="414" spans="1:14" ht="60.8" hidden="1" customHeight="1" x14ac:dyDescent="0.3">
      <c r="A414" s="7" t="s">
        <v>1138</v>
      </c>
      <c r="B414" s="7" t="s">
        <v>1139</v>
      </c>
      <c r="C414" s="3">
        <v>1004</v>
      </c>
      <c r="D414" s="7" t="s">
        <v>154</v>
      </c>
      <c r="E414" s="4" t="s">
        <v>155</v>
      </c>
      <c r="F414" s="4" t="s">
        <v>363</v>
      </c>
      <c r="G414" s="4"/>
      <c r="H414" s="4" t="s">
        <v>506</v>
      </c>
      <c r="I414" s="13" t="s">
        <v>555</v>
      </c>
      <c r="J414" s="4"/>
      <c r="K414" s="4" t="s">
        <v>660</v>
      </c>
      <c r="L414" s="4" t="s">
        <v>778</v>
      </c>
      <c r="M414" s="4" t="s">
        <v>874</v>
      </c>
      <c r="N414" s="4" t="s">
        <v>915</v>
      </c>
    </row>
    <row r="415" spans="1:14" ht="60.8" hidden="1" customHeight="1" x14ac:dyDescent="0.3">
      <c r="A415" s="5" t="s">
        <v>1138</v>
      </c>
      <c r="B415" s="5" t="s">
        <v>1139</v>
      </c>
      <c r="C415" s="2">
        <v>1008</v>
      </c>
      <c r="D415" s="5" t="s">
        <v>157</v>
      </c>
      <c r="E415" s="6" t="s">
        <v>158</v>
      </c>
      <c r="F415" s="6" t="s">
        <v>364</v>
      </c>
      <c r="G415" s="6"/>
      <c r="H415" s="6" t="s">
        <v>506</v>
      </c>
      <c r="I415" s="12" t="s">
        <v>555</v>
      </c>
      <c r="J415" s="6"/>
      <c r="K415" s="6" t="s">
        <v>660</v>
      </c>
      <c r="L415" s="6" t="s">
        <v>779</v>
      </c>
      <c r="M415" s="6" t="s">
        <v>875</v>
      </c>
      <c r="N415" s="6" t="s">
        <v>915</v>
      </c>
    </row>
    <row r="416" spans="1:14" ht="60.8" hidden="1" customHeight="1" x14ac:dyDescent="0.3">
      <c r="A416" s="7" t="s">
        <v>1138</v>
      </c>
      <c r="B416" s="7" t="s">
        <v>1139</v>
      </c>
      <c r="C416" s="3">
        <v>1009</v>
      </c>
      <c r="D416" s="7" t="s">
        <v>160</v>
      </c>
      <c r="E416" s="4" t="s">
        <v>161</v>
      </c>
      <c r="F416" s="4" t="s">
        <v>364</v>
      </c>
      <c r="G416" s="4"/>
      <c r="H416" s="4" t="s">
        <v>506</v>
      </c>
      <c r="I416" s="13" t="s">
        <v>555</v>
      </c>
      <c r="J416" s="4"/>
      <c r="K416" s="4" t="s">
        <v>660</v>
      </c>
      <c r="L416" s="4" t="s">
        <v>780</v>
      </c>
      <c r="M416" s="4" t="s">
        <v>876</v>
      </c>
      <c r="N416" s="4" t="s">
        <v>915</v>
      </c>
    </row>
    <row r="417" spans="1:14" ht="108.75" hidden="1" customHeight="1" x14ac:dyDescent="0.3">
      <c r="A417" s="5" t="s">
        <v>1138</v>
      </c>
      <c r="B417" s="5" t="s">
        <v>1139</v>
      </c>
      <c r="C417" s="2">
        <v>1060</v>
      </c>
      <c r="D417" s="5" t="s">
        <v>1455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08.75" hidden="1" customHeight="1" x14ac:dyDescent="0.3">
      <c r="A418" s="7" t="s">
        <v>1138</v>
      </c>
      <c r="B418" s="7" t="s">
        <v>1139</v>
      </c>
      <c r="C418" s="3">
        <v>927</v>
      </c>
      <c r="D418" s="7" t="s">
        <v>1461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08.75" hidden="1" customHeight="1" x14ac:dyDescent="0.3">
      <c r="A419" s="5" t="s">
        <v>1138</v>
      </c>
      <c r="B419" s="5" t="s">
        <v>1139</v>
      </c>
      <c r="C419" s="2">
        <v>903</v>
      </c>
      <c r="D419" s="5" t="s">
        <v>1530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08.75" hidden="1" customHeight="1" x14ac:dyDescent="0.3">
      <c r="A420" s="7" t="s">
        <v>1138</v>
      </c>
      <c r="B420" s="7" t="s">
        <v>1139</v>
      </c>
      <c r="C420" s="3">
        <v>520</v>
      </c>
      <c r="D420" s="7" t="s">
        <v>472</v>
      </c>
      <c r="E420" s="4"/>
      <c r="F420" s="4" t="s">
        <v>473</v>
      </c>
      <c r="G420" s="4"/>
      <c r="H420" s="4"/>
      <c r="I420" s="4"/>
      <c r="J420" s="4"/>
      <c r="K420" s="4"/>
      <c r="L420" s="4"/>
      <c r="M420" s="4"/>
      <c r="N420" s="4"/>
    </row>
    <row r="421" spans="1:14" ht="48.85" hidden="1" customHeight="1" x14ac:dyDescent="0.3">
      <c r="A421" s="5" t="s">
        <v>1330</v>
      </c>
      <c r="B421" s="5" t="s">
        <v>1331</v>
      </c>
      <c r="C421" s="2">
        <v>928</v>
      </c>
      <c r="D421" s="5" t="s">
        <v>1478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36.75" hidden="1" customHeight="1" x14ac:dyDescent="0.3">
      <c r="A422" s="7" t="s">
        <v>1330</v>
      </c>
      <c r="B422" s="7" t="s">
        <v>1331</v>
      </c>
      <c r="C422" s="3">
        <v>904</v>
      </c>
      <c r="D422" s="7" t="s">
        <v>1495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60.8" hidden="1" customHeight="1" x14ac:dyDescent="0.3">
      <c r="A423" s="5" t="s">
        <v>1330</v>
      </c>
      <c r="B423" s="5" t="s">
        <v>1331</v>
      </c>
      <c r="C423" s="2">
        <v>1070</v>
      </c>
      <c r="D423" s="5" t="s">
        <v>1539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60.8" hidden="1" customHeight="1" x14ac:dyDescent="0.3">
      <c r="A424" s="7" t="s">
        <v>1330</v>
      </c>
      <c r="B424" s="7" t="s">
        <v>1331</v>
      </c>
      <c r="C424" s="3">
        <v>1071</v>
      </c>
      <c r="D424" s="7" t="s">
        <v>1551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36.75" hidden="1" customHeight="1" x14ac:dyDescent="0.3">
      <c r="A425" s="5" t="s">
        <v>1330</v>
      </c>
      <c r="B425" s="5" t="s">
        <v>1331</v>
      </c>
      <c r="C425" s="2">
        <v>6921</v>
      </c>
      <c r="D425" s="5" t="s">
        <v>1424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96.8" hidden="1" customHeight="1" x14ac:dyDescent="0.3">
      <c r="A426" s="7" t="s">
        <v>1330</v>
      </c>
      <c r="B426" s="7" t="s">
        <v>1331</v>
      </c>
      <c r="C426" s="3">
        <v>711</v>
      </c>
      <c r="D426" s="7" t="s">
        <v>183</v>
      </c>
      <c r="E426" s="4" t="s">
        <v>65</v>
      </c>
      <c r="F426" s="4"/>
      <c r="G426" s="4"/>
      <c r="H426" s="4"/>
      <c r="I426" s="4"/>
      <c r="J426" s="4"/>
      <c r="K426" s="4" t="s">
        <v>670</v>
      </c>
      <c r="L426" s="4" t="s">
        <v>799</v>
      </c>
      <c r="M426" s="4"/>
      <c r="N426" s="4" t="s">
        <v>1616</v>
      </c>
    </row>
    <row r="427" spans="1:14" ht="36.75" hidden="1" customHeight="1" x14ac:dyDescent="0.3">
      <c r="A427" s="5" t="s">
        <v>1330</v>
      </c>
      <c r="B427" s="5" t="s">
        <v>1331</v>
      </c>
      <c r="C427" s="2">
        <v>6931</v>
      </c>
      <c r="D427" s="5" t="s">
        <v>1489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84.85" hidden="1" customHeight="1" x14ac:dyDescent="0.3">
      <c r="A428" s="7" t="s">
        <v>1330</v>
      </c>
      <c r="B428" s="7" t="s">
        <v>1331</v>
      </c>
      <c r="C428" s="3">
        <v>721</v>
      </c>
      <c r="D428" s="7" t="s">
        <v>428</v>
      </c>
      <c r="E428" s="4"/>
      <c r="F428" s="4" t="s">
        <v>429</v>
      </c>
      <c r="G428" s="4" t="s">
        <v>493</v>
      </c>
      <c r="H428" s="4"/>
      <c r="I428" s="11" t="s">
        <v>572</v>
      </c>
      <c r="J428" s="4"/>
      <c r="K428" s="4" t="s">
        <v>1622</v>
      </c>
      <c r="L428" s="4" t="s">
        <v>822</v>
      </c>
      <c r="M428" s="4" t="s">
        <v>883</v>
      </c>
      <c r="N428" s="4"/>
    </row>
    <row r="429" spans="1:14" ht="60.8" hidden="1" customHeight="1" x14ac:dyDescent="0.3">
      <c r="A429" s="5" t="s">
        <v>1330</v>
      </c>
      <c r="B429" s="5" t="s">
        <v>1331</v>
      </c>
      <c r="C429" s="2">
        <v>520</v>
      </c>
      <c r="D429" s="5" t="s">
        <v>472</v>
      </c>
      <c r="E429" s="6"/>
      <c r="F429" s="6" t="s">
        <v>473</v>
      </c>
      <c r="G429" s="6"/>
      <c r="H429" s="6"/>
      <c r="I429" s="6"/>
      <c r="J429" s="6"/>
      <c r="K429" s="6"/>
      <c r="L429" s="6"/>
      <c r="M429" s="6"/>
      <c r="N429" s="6"/>
    </row>
    <row r="430" spans="1:14" ht="72.75" hidden="1" customHeight="1" x14ac:dyDescent="0.3">
      <c r="A430" s="7" t="s">
        <v>989</v>
      </c>
      <c r="B430" s="7" t="s">
        <v>990</v>
      </c>
      <c r="C430" s="3">
        <v>1737</v>
      </c>
      <c r="D430" s="7" t="s">
        <v>1394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24.8" hidden="1" customHeight="1" x14ac:dyDescent="0.3">
      <c r="A431" s="5" t="s">
        <v>989</v>
      </c>
      <c r="B431" s="5" t="s">
        <v>990</v>
      </c>
      <c r="C431" s="2">
        <v>1732</v>
      </c>
      <c r="D431" s="5" t="s">
        <v>1552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24.8" hidden="1" customHeight="1" x14ac:dyDescent="0.3">
      <c r="A432" s="7" t="s">
        <v>989</v>
      </c>
      <c r="B432" s="7" t="s">
        <v>990</v>
      </c>
      <c r="C432" s="3">
        <v>1731</v>
      </c>
      <c r="D432" s="7" t="s">
        <v>1374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36.75" hidden="1" customHeight="1" x14ac:dyDescent="0.3">
      <c r="A433" s="5" t="s">
        <v>989</v>
      </c>
      <c r="B433" s="5" t="s">
        <v>990</v>
      </c>
      <c r="C433" s="2">
        <v>1714</v>
      </c>
      <c r="D433" s="5" t="s">
        <v>1483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36.75" hidden="1" customHeight="1" x14ac:dyDescent="0.3">
      <c r="A434" s="7" t="s">
        <v>989</v>
      </c>
      <c r="B434" s="7" t="s">
        <v>990</v>
      </c>
      <c r="C434" s="3">
        <v>1739</v>
      </c>
      <c r="D434" s="7" t="s">
        <v>1484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60.8" hidden="1" customHeight="1" x14ac:dyDescent="0.3">
      <c r="A435" s="5" t="s">
        <v>989</v>
      </c>
      <c r="B435" s="5" t="s">
        <v>990</v>
      </c>
      <c r="C435" s="2">
        <v>520</v>
      </c>
      <c r="D435" s="5" t="s">
        <v>472</v>
      </c>
      <c r="E435" s="6"/>
      <c r="F435" s="6" t="s">
        <v>473</v>
      </c>
      <c r="G435" s="6"/>
      <c r="H435" s="6"/>
      <c r="I435" s="6"/>
      <c r="J435" s="6"/>
      <c r="K435" s="6"/>
      <c r="L435" s="6"/>
      <c r="M435" s="6"/>
      <c r="N435" s="6"/>
    </row>
    <row r="436" spans="1:14" ht="72.75" hidden="1" customHeight="1" x14ac:dyDescent="0.3">
      <c r="A436" s="7" t="s">
        <v>1040</v>
      </c>
      <c r="B436" s="7" t="s">
        <v>1041</v>
      </c>
      <c r="C436" s="3">
        <v>1737</v>
      </c>
      <c r="D436" s="7" t="s">
        <v>1394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24.8" hidden="1" customHeight="1" x14ac:dyDescent="0.3">
      <c r="A437" s="5" t="s">
        <v>1040</v>
      </c>
      <c r="B437" s="5" t="s">
        <v>1041</v>
      </c>
      <c r="C437" s="2">
        <v>1150</v>
      </c>
      <c r="D437" s="5" t="s">
        <v>1392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24.8" hidden="1" customHeight="1" x14ac:dyDescent="0.3">
      <c r="A438" s="7" t="s">
        <v>1040</v>
      </c>
      <c r="B438" s="7" t="s">
        <v>1041</v>
      </c>
      <c r="C438" s="3">
        <v>1151</v>
      </c>
      <c r="D438" s="7" t="s">
        <v>1393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36.75" hidden="1" customHeight="1" x14ac:dyDescent="0.3">
      <c r="A439" s="5" t="s">
        <v>1040</v>
      </c>
      <c r="B439" s="5" t="s">
        <v>1041</v>
      </c>
      <c r="C439" s="2">
        <v>1152</v>
      </c>
      <c r="D439" s="5" t="s">
        <v>1387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36.75" hidden="1" customHeight="1" x14ac:dyDescent="0.3">
      <c r="A440" s="7" t="s">
        <v>1040</v>
      </c>
      <c r="B440" s="7" t="s">
        <v>1041</v>
      </c>
      <c r="C440" s="3">
        <v>1155</v>
      </c>
      <c r="D440" s="7" t="s">
        <v>1391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36.75" hidden="1" customHeight="1" x14ac:dyDescent="0.3">
      <c r="A441" s="5" t="s">
        <v>1040</v>
      </c>
      <c r="B441" s="5" t="s">
        <v>1041</v>
      </c>
      <c r="C441" s="2">
        <v>1153</v>
      </c>
      <c r="D441" s="5" t="s">
        <v>1388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36.75" hidden="1" customHeight="1" x14ac:dyDescent="0.3">
      <c r="A442" s="7" t="s">
        <v>1040</v>
      </c>
      <c r="B442" s="7" t="s">
        <v>1041</v>
      </c>
      <c r="C442" s="3">
        <v>1156</v>
      </c>
      <c r="D442" s="7" t="s">
        <v>1389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36.75" hidden="1" customHeight="1" x14ac:dyDescent="0.3">
      <c r="A443" s="5" t="s">
        <v>1040</v>
      </c>
      <c r="B443" s="5" t="s">
        <v>1041</v>
      </c>
      <c r="C443" s="2">
        <v>1157</v>
      </c>
      <c r="D443" s="5" t="s">
        <v>1390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48.85" hidden="1" customHeight="1" x14ac:dyDescent="0.3">
      <c r="A444" s="7" t="s">
        <v>1040</v>
      </c>
      <c r="B444" s="7" t="s">
        <v>1041</v>
      </c>
      <c r="C444" s="3">
        <v>1158</v>
      </c>
      <c r="D444" s="7" t="s">
        <v>1386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72.75" hidden="1" customHeight="1" x14ac:dyDescent="0.3">
      <c r="A445" s="5" t="s">
        <v>1168</v>
      </c>
      <c r="B445" s="5" t="s">
        <v>1169</v>
      </c>
      <c r="C445" s="2">
        <v>1737</v>
      </c>
      <c r="D445" s="5" t="s">
        <v>1394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48.85" hidden="1" customHeight="1" x14ac:dyDescent="0.3">
      <c r="A446" s="7" t="s">
        <v>1168</v>
      </c>
      <c r="B446" s="7" t="s">
        <v>1169</v>
      </c>
      <c r="C446" s="3">
        <v>1734</v>
      </c>
      <c r="D446" s="7" t="s">
        <v>1430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48.85" hidden="1" customHeight="1" x14ac:dyDescent="0.3">
      <c r="A447" s="5" t="s">
        <v>1168</v>
      </c>
      <c r="B447" s="5" t="s">
        <v>1169</v>
      </c>
      <c r="C447" s="2">
        <v>1735</v>
      </c>
      <c r="D447" s="5" t="s">
        <v>1431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60.8" hidden="1" customHeight="1" x14ac:dyDescent="0.3">
      <c r="A448" s="7" t="s">
        <v>1168</v>
      </c>
      <c r="B448" s="7" t="s">
        <v>1169</v>
      </c>
      <c r="C448" s="3">
        <v>1736</v>
      </c>
      <c r="D448" s="7" t="s">
        <v>1429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36.75" hidden="1" customHeight="1" x14ac:dyDescent="0.3">
      <c r="A449" s="5" t="s">
        <v>1168</v>
      </c>
      <c r="B449" s="5" t="s">
        <v>1169</v>
      </c>
      <c r="C449" s="2">
        <v>1738</v>
      </c>
      <c r="D449" s="5" t="s">
        <v>1432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36.75" hidden="1" customHeight="1" x14ac:dyDescent="0.3">
      <c r="A450" s="7" t="s">
        <v>1168</v>
      </c>
      <c r="B450" s="7" t="s">
        <v>1169</v>
      </c>
      <c r="C450" s="3">
        <v>1740</v>
      </c>
      <c r="D450" s="7" t="s">
        <v>1433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48.85" hidden="1" customHeight="1" x14ac:dyDescent="0.3">
      <c r="A451" s="5" t="s">
        <v>1168</v>
      </c>
      <c r="B451" s="5" t="s">
        <v>1169</v>
      </c>
      <c r="C451" s="2">
        <v>1730</v>
      </c>
      <c r="D451" s="5" t="s">
        <v>1427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48.85" hidden="1" customHeight="1" x14ac:dyDescent="0.3">
      <c r="A452" s="7" t="s">
        <v>1168</v>
      </c>
      <c r="B452" s="7" t="s">
        <v>1169</v>
      </c>
      <c r="C452" s="3">
        <v>1750</v>
      </c>
      <c r="D452" s="7" t="s">
        <v>1428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60.8" hidden="1" customHeight="1" x14ac:dyDescent="0.3">
      <c r="A453" s="5" t="s">
        <v>1168</v>
      </c>
      <c r="B453" s="5" t="s">
        <v>1169</v>
      </c>
      <c r="C453" s="2">
        <v>520</v>
      </c>
      <c r="D453" s="5" t="s">
        <v>472</v>
      </c>
      <c r="E453" s="6"/>
      <c r="F453" s="6" t="s">
        <v>473</v>
      </c>
      <c r="G453" s="6"/>
      <c r="H453" s="6"/>
      <c r="I453" s="6"/>
      <c r="J453" s="6"/>
      <c r="K453" s="6"/>
      <c r="L453" s="6"/>
      <c r="M453" s="6"/>
      <c r="N453" s="6"/>
    </row>
    <row r="454" spans="1:14" ht="72.75" hidden="1" customHeight="1" x14ac:dyDescent="0.3">
      <c r="A454" s="7" t="s">
        <v>1262</v>
      </c>
      <c r="B454" s="7" t="s">
        <v>1263</v>
      </c>
      <c r="C454" s="3">
        <v>1737</v>
      </c>
      <c r="D454" s="7" t="s">
        <v>1394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60.8" hidden="1" customHeight="1" x14ac:dyDescent="0.3">
      <c r="A455" s="5" t="s">
        <v>1262</v>
      </c>
      <c r="B455" s="5" t="s">
        <v>1263</v>
      </c>
      <c r="C455" s="2">
        <v>1716</v>
      </c>
      <c r="D455" s="5" t="s">
        <v>1525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36.75" hidden="1" customHeight="1" x14ac:dyDescent="0.3">
      <c r="A456" s="7" t="s">
        <v>1262</v>
      </c>
      <c r="B456" s="7" t="s">
        <v>1263</v>
      </c>
      <c r="C456" s="3">
        <v>1717</v>
      </c>
      <c r="D456" s="7" t="s">
        <v>1385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60.8" hidden="1" customHeight="1" x14ac:dyDescent="0.3">
      <c r="A457" s="5" t="s">
        <v>1262</v>
      </c>
      <c r="B457" s="5" t="s">
        <v>1263</v>
      </c>
      <c r="C457" s="2">
        <v>1719</v>
      </c>
      <c r="D457" s="5" t="s">
        <v>1524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60.8" hidden="1" customHeight="1" x14ac:dyDescent="0.3">
      <c r="A458" s="7" t="s">
        <v>1262</v>
      </c>
      <c r="B458" s="7" t="s">
        <v>1263</v>
      </c>
      <c r="C458" s="3">
        <v>520</v>
      </c>
      <c r="D458" s="7" t="s">
        <v>472</v>
      </c>
      <c r="E458" s="4"/>
      <c r="F458" s="4" t="s">
        <v>473</v>
      </c>
      <c r="G458" s="4"/>
      <c r="H458" s="4"/>
      <c r="I458" s="4"/>
      <c r="J458" s="4"/>
      <c r="K458" s="4"/>
      <c r="L458" s="4"/>
      <c r="M458" s="4"/>
      <c r="N458" s="4"/>
    </row>
    <row r="459" spans="1:14" ht="84.85" hidden="1" customHeight="1" x14ac:dyDescent="0.3">
      <c r="A459" s="5" t="s">
        <v>1121</v>
      </c>
      <c r="B459" s="5" t="s">
        <v>1122</v>
      </c>
      <c r="C459" s="2">
        <v>1408</v>
      </c>
      <c r="D459" s="5" t="s">
        <v>819</v>
      </c>
      <c r="E459" s="6"/>
      <c r="F459" s="6"/>
      <c r="G459" s="6"/>
      <c r="H459" s="6"/>
      <c r="I459" s="6"/>
      <c r="J459" s="6"/>
      <c r="K459" s="6"/>
      <c r="L459" s="6" t="s">
        <v>1625</v>
      </c>
      <c r="M459" s="6"/>
      <c r="N459" s="6"/>
    </row>
    <row r="460" spans="1:14" ht="84.85" hidden="1" customHeight="1" x14ac:dyDescent="0.3">
      <c r="A460" s="7" t="s">
        <v>1121</v>
      </c>
      <c r="B460" s="7" t="s">
        <v>1122</v>
      </c>
      <c r="C460" s="3">
        <v>1410</v>
      </c>
      <c r="D460" s="7" t="s">
        <v>765</v>
      </c>
      <c r="E460" s="4"/>
      <c r="F460" s="4"/>
      <c r="G460" s="4"/>
      <c r="H460" s="4"/>
      <c r="I460" s="4"/>
      <c r="J460" s="4"/>
      <c r="K460" s="4"/>
      <c r="L460" s="4" t="s">
        <v>1625</v>
      </c>
      <c r="M460" s="4"/>
      <c r="N460" s="4"/>
    </row>
    <row r="461" spans="1:14" ht="84.85" hidden="1" customHeight="1" x14ac:dyDescent="0.3">
      <c r="A461" s="5" t="s">
        <v>1121</v>
      </c>
      <c r="B461" s="5" t="s">
        <v>1122</v>
      </c>
      <c r="C461" s="2">
        <v>1412</v>
      </c>
      <c r="D461" s="5" t="s">
        <v>762</v>
      </c>
      <c r="E461" s="6"/>
      <c r="F461" s="6"/>
      <c r="G461" s="6"/>
      <c r="H461" s="6"/>
      <c r="I461" s="6"/>
      <c r="J461" s="6"/>
      <c r="K461" s="6"/>
      <c r="L461" s="6" t="s">
        <v>1625</v>
      </c>
      <c r="M461" s="6"/>
      <c r="N461" s="6"/>
    </row>
    <row r="462" spans="1:14" ht="72.75" hidden="1" customHeight="1" x14ac:dyDescent="0.3">
      <c r="A462" s="7" t="s">
        <v>1121</v>
      </c>
      <c r="B462" s="7" t="s">
        <v>1122</v>
      </c>
      <c r="C462" s="3">
        <v>1414</v>
      </c>
      <c r="D462" s="7" t="s">
        <v>855</v>
      </c>
      <c r="E462" s="4"/>
      <c r="F462" s="4"/>
      <c r="G462" s="4"/>
      <c r="H462" s="4"/>
      <c r="I462" s="4"/>
      <c r="J462" s="4"/>
      <c r="K462" s="4"/>
      <c r="L462" s="4" t="s">
        <v>739</v>
      </c>
      <c r="M462" s="4"/>
      <c r="N462" s="4"/>
    </row>
    <row r="463" spans="1:14" ht="72.75" hidden="1" customHeight="1" x14ac:dyDescent="0.3">
      <c r="A463" s="5" t="s">
        <v>1121</v>
      </c>
      <c r="B463" s="5" t="s">
        <v>1122</v>
      </c>
      <c r="C463" s="2">
        <v>1416</v>
      </c>
      <c r="D463" s="5" t="s">
        <v>738</v>
      </c>
      <c r="E463" s="6"/>
      <c r="F463" s="6"/>
      <c r="G463" s="6"/>
      <c r="H463" s="6"/>
      <c r="I463" s="6"/>
      <c r="J463" s="6"/>
      <c r="K463" s="6"/>
      <c r="L463" s="6" t="s">
        <v>739</v>
      </c>
      <c r="M463" s="6"/>
      <c r="N463" s="6"/>
    </row>
    <row r="464" spans="1:14" ht="36.75" hidden="1" customHeight="1" x14ac:dyDescent="0.3">
      <c r="A464" s="7" t="s">
        <v>1121</v>
      </c>
      <c r="B464" s="7" t="s">
        <v>1122</v>
      </c>
      <c r="C464" s="3">
        <v>1418</v>
      </c>
      <c r="D464" s="7" t="s">
        <v>767</v>
      </c>
      <c r="E464" s="4"/>
      <c r="F464" s="4"/>
      <c r="G464" s="4"/>
      <c r="H464" s="4"/>
      <c r="I464" s="4"/>
      <c r="J464" s="4"/>
      <c r="K464" s="4"/>
      <c r="L464" s="4" t="s">
        <v>768</v>
      </c>
      <c r="M464" s="4"/>
      <c r="N464" s="4"/>
    </row>
    <row r="465" spans="1:14" ht="84.85" hidden="1" customHeight="1" x14ac:dyDescent="0.3">
      <c r="A465" s="5" t="s">
        <v>1121</v>
      </c>
      <c r="B465" s="5" t="s">
        <v>1122</v>
      </c>
      <c r="C465" s="2">
        <v>1420</v>
      </c>
      <c r="D465" s="5" t="s">
        <v>751</v>
      </c>
      <c r="E465" s="6"/>
      <c r="F465" s="6"/>
      <c r="G465" s="6"/>
      <c r="H465" s="6"/>
      <c r="I465" s="6"/>
      <c r="J465" s="6"/>
      <c r="K465" s="6"/>
      <c r="L465" s="6" t="s">
        <v>739</v>
      </c>
      <c r="M465" s="6"/>
      <c r="N465" s="6"/>
    </row>
    <row r="466" spans="1:14" ht="60.8" hidden="1" customHeight="1" x14ac:dyDescent="0.3">
      <c r="A466" s="7" t="s">
        <v>1121</v>
      </c>
      <c r="B466" s="7" t="s">
        <v>1122</v>
      </c>
      <c r="C466" s="3">
        <v>520</v>
      </c>
      <c r="D466" s="7" t="s">
        <v>472</v>
      </c>
      <c r="E466" s="4"/>
      <c r="F466" s="4" t="s">
        <v>473</v>
      </c>
      <c r="G466" s="4"/>
      <c r="H466" s="4"/>
      <c r="I466" s="4"/>
      <c r="J466" s="4"/>
      <c r="K466" s="4"/>
      <c r="L466" s="4"/>
      <c r="M466" s="4"/>
      <c r="N466" s="4"/>
    </row>
    <row r="467" spans="1:14" ht="48.85" hidden="1" customHeight="1" x14ac:dyDescent="0.3">
      <c r="A467" s="5" t="s">
        <v>1209</v>
      </c>
      <c r="B467" s="5" t="s">
        <v>1210</v>
      </c>
      <c r="C467" s="2">
        <v>1550</v>
      </c>
      <c r="D467" s="5" t="s">
        <v>1361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48.85" hidden="1" customHeight="1" x14ac:dyDescent="0.3">
      <c r="A468" s="7" t="s">
        <v>1209</v>
      </c>
      <c r="B468" s="7" t="s">
        <v>1210</v>
      </c>
      <c r="C468" s="3">
        <v>1551</v>
      </c>
      <c r="D468" s="7" t="s">
        <v>1362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48.85" hidden="1" customHeight="1" x14ac:dyDescent="0.3">
      <c r="A469" s="5" t="s">
        <v>1209</v>
      </c>
      <c r="B469" s="5" t="s">
        <v>1210</v>
      </c>
      <c r="C469" s="2">
        <v>1552</v>
      </c>
      <c r="D469" s="5" t="s">
        <v>1363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48.85" hidden="1" customHeight="1" x14ac:dyDescent="0.3">
      <c r="A470" s="7" t="s">
        <v>1209</v>
      </c>
      <c r="B470" s="7" t="s">
        <v>1210</v>
      </c>
      <c r="C470" s="3">
        <v>1553</v>
      </c>
      <c r="D470" s="7" t="s">
        <v>1364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60.8" hidden="1" customHeight="1" x14ac:dyDescent="0.3">
      <c r="A471" s="5" t="s">
        <v>1209</v>
      </c>
      <c r="B471" s="5" t="s">
        <v>1210</v>
      </c>
      <c r="C471" s="2">
        <v>520</v>
      </c>
      <c r="D471" s="5" t="s">
        <v>472</v>
      </c>
      <c r="E471" s="6"/>
      <c r="F471" s="6" t="s">
        <v>473</v>
      </c>
      <c r="G471" s="6"/>
      <c r="H471" s="6"/>
      <c r="I471" s="6"/>
      <c r="J471" s="6"/>
      <c r="K471" s="6"/>
      <c r="L471" s="6"/>
      <c r="M471" s="6"/>
      <c r="N471" s="6"/>
    </row>
    <row r="472" spans="1:14" ht="144.75" hidden="1" customHeight="1" x14ac:dyDescent="0.3">
      <c r="A472" s="7" t="s">
        <v>1111</v>
      </c>
      <c r="B472" s="7" t="s">
        <v>1112</v>
      </c>
      <c r="C472" s="3">
        <v>1431</v>
      </c>
      <c r="D472" s="7" t="s">
        <v>146</v>
      </c>
      <c r="E472" s="4" t="s">
        <v>147</v>
      </c>
      <c r="F472" s="4" t="s">
        <v>296</v>
      </c>
      <c r="G472" s="4"/>
      <c r="H472" s="4"/>
      <c r="I472" s="9" t="s">
        <v>552</v>
      </c>
      <c r="J472" s="4"/>
      <c r="K472" s="4" t="s">
        <v>657</v>
      </c>
      <c r="L472" s="4" t="s">
        <v>774</v>
      </c>
      <c r="M472" s="4"/>
      <c r="N472" s="4" t="s">
        <v>914</v>
      </c>
    </row>
    <row r="473" spans="1:14" ht="144.75" hidden="1" customHeight="1" x14ac:dyDescent="0.3">
      <c r="A473" s="5" t="s">
        <v>1111</v>
      </c>
      <c r="B473" s="5" t="s">
        <v>1112</v>
      </c>
      <c r="C473" s="2">
        <v>1455</v>
      </c>
      <c r="D473" s="5" t="s">
        <v>272</v>
      </c>
      <c r="E473" s="6" t="s">
        <v>122</v>
      </c>
      <c r="F473" s="6" t="s">
        <v>342</v>
      </c>
      <c r="G473" s="6"/>
      <c r="H473" s="6"/>
      <c r="I473" s="8" t="s">
        <v>589</v>
      </c>
      <c r="J473" s="6"/>
      <c r="K473" s="6" t="s">
        <v>657</v>
      </c>
      <c r="L473" s="6" t="s">
        <v>863</v>
      </c>
      <c r="M473" s="6" t="s">
        <v>890</v>
      </c>
      <c r="N473" s="6" t="s">
        <v>1626</v>
      </c>
    </row>
    <row r="474" spans="1:14" ht="144.75" hidden="1" customHeight="1" x14ac:dyDescent="0.3">
      <c r="A474" s="7" t="s">
        <v>1111</v>
      </c>
      <c r="B474" s="7" t="s">
        <v>1112</v>
      </c>
      <c r="C474" s="3">
        <v>1456</v>
      </c>
      <c r="D474" s="7" t="s">
        <v>644</v>
      </c>
      <c r="E474" s="4"/>
      <c r="F474" s="4"/>
      <c r="G474" s="4"/>
      <c r="H474" s="4"/>
      <c r="I474" s="4"/>
      <c r="J474" s="4"/>
      <c r="K474" s="4" t="s">
        <v>645</v>
      </c>
      <c r="L474" s="4" t="s">
        <v>757</v>
      </c>
      <c r="M474" s="4"/>
      <c r="N474" s="4"/>
    </row>
    <row r="475" spans="1:14" ht="144.75" hidden="1" customHeight="1" x14ac:dyDescent="0.3">
      <c r="A475" s="5" t="s">
        <v>1111</v>
      </c>
      <c r="B475" s="5" t="s">
        <v>1112</v>
      </c>
      <c r="C475" s="2">
        <v>1457</v>
      </c>
      <c r="D475" s="5" t="s">
        <v>647</v>
      </c>
      <c r="E475" s="6"/>
      <c r="F475" s="6"/>
      <c r="G475" s="6"/>
      <c r="H475" s="6"/>
      <c r="I475" s="6"/>
      <c r="J475" s="6"/>
      <c r="K475" s="6" t="s">
        <v>645</v>
      </c>
      <c r="L475" s="6" t="s">
        <v>757</v>
      </c>
      <c r="M475" s="6"/>
      <c r="N475" s="6"/>
    </row>
    <row r="476" spans="1:14" ht="48.85" hidden="1" customHeight="1" x14ac:dyDescent="0.3">
      <c r="A476" s="7" t="s">
        <v>1111</v>
      </c>
      <c r="B476" s="7" t="s">
        <v>1112</v>
      </c>
      <c r="C476" s="3">
        <v>1473</v>
      </c>
      <c r="D476" s="7" t="s">
        <v>1369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96.8" hidden="1" customHeight="1" x14ac:dyDescent="0.3">
      <c r="A477" s="5" t="s">
        <v>1111</v>
      </c>
      <c r="B477" s="5" t="s">
        <v>1112</v>
      </c>
      <c r="C477" s="2">
        <v>1692</v>
      </c>
      <c r="D477" s="5" t="s">
        <v>344</v>
      </c>
      <c r="E477" s="6"/>
      <c r="F477" s="5" t="s">
        <v>345</v>
      </c>
      <c r="G477" s="6"/>
      <c r="H477" s="6"/>
      <c r="I477" s="6"/>
      <c r="J477" s="6"/>
      <c r="K477" s="6" t="s">
        <v>653</v>
      </c>
      <c r="L477" s="6"/>
      <c r="M477" s="6"/>
      <c r="N477" s="6"/>
    </row>
    <row r="478" spans="1:14" ht="84.85" hidden="1" customHeight="1" x14ac:dyDescent="0.3">
      <c r="A478" s="7" t="s">
        <v>1111</v>
      </c>
      <c r="B478" s="7" t="s">
        <v>1112</v>
      </c>
      <c r="C478" s="3">
        <v>1432</v>
      </c>
      <c r="D478" s="7" t="s">
        <v>358</v>
      </c>
      <c r="E478" s="4"/>
      <c r="F478" s="4" t="s">
        <v>296</v>
      </c>
      <c r="G478" s="4"/>
      <c r="H478" s="4"/>
      <c r="I478" s="9" t="s">
        <v>553</v>
      </c>
      <c r="J478" s="4"/>
      <c r="K478" s="4"/>
      <c r="L478" s="4" t="s">
        <v>775</v>
      </c>
      <c r="M478" s="4"/>
      <c r="N478" s="4" t="s">
        <v>913</v>
      </c>
    </row>
    <row r="479" spans="1:14" ht="48.85" hidden="1" customHeight="1" x14ac:dyDescent="0.3">
      <c r="A479" s="5" t="s">
        <v>1111</v>
      </c>
      <c r="B479" s="5" t="s">
        <v>1112</v>
      </c>
      <c r="C479" s="2">
        <v>1472</v>
      </c>
      <c r="D479" s="5" t="s">
        <v>1542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60.8" hidden="1" customHeight="1" x14ac:dyDescent="0.3">
      <c r="A480" s="7" t="s">
        <v>1111</v>
      </c>
      <c r="B480" s="7" t="s">
        <v>1112</v>
      </c>
      <c r="C480" s="3">
        <v>520</v>
      </c>
      <c r="D480" s="7" t="s">
        <v>472</v>
      </c>
      <c r="E480" s="4"/>
      <c r="F480" s="4" t="s">
        <v>473</v>
      </c>
      <c r="G480" s="4"/>
      <c r="H480" s="4"/>
      <c r="I480" s="4"/>
      <c r="J480" s="4"/>
      <c r="K480" s="4"/>
      <c r="L480" s="4"/>
      <c r="M480" s="4"/>
      <c r="N480" s="4"/>
    </row>
    <row r="481" spans="1:14" ht="121.55" hidden="1" x14ac:dyDescent="0.3">
      <c r="A481" s="5" t="s">
        <v>1215</v>
      </c>
      <c r="B481" s="5" t="s">
        <v>1216</v>
      </c>
      <c r="C481" s="2">
        <v>1411</v>
      </c>
      <c r="D481" s="5" t="s">
        <v>97</v>
      </c>
      <c r="E481" s="6" t="s">
        <v>98</v>
      </c>
      <c r="F481" s="6"/>
      <c r="G481" s="6"/>
      <c r="H481" s="6" t="s">
        <v>502</v>
      </c>
      <c r="I481" s="6"/>
      <c r="J481" s="6" t="s">
        <v>601</v>
      </c>
      <c r="K481" s="6" t="s">
        <v>628</v>
      </c>
      <c r="L481" s="6"/>
      <c r="M481" s="6" t="s">
        <v>870</v>
      </c>
      <c r="N481" s="6" t="s">
        <v>1610</v>
      </c>
    </row>
    <row r="482" spans="1:14" ht="109.45" hidden="1" x14ac:dyDescent="0.3">
      <c r="A482" s="7" t="s">
        <v>1215</v>
      </c>
      <c r="B482" s="7" t="s">
        <v>1216</v>
      </c>
      <c r="C482" s="3">
        <v>1413</v>
      </c>
      <c r="D482" s="7" t="s">
        <v>327</v>
      </c>
      <c r="E482" s="4"/>
      <c r="F482" s="4" t="s">
        <v>328</v>
      </c>
      <c r="G482" s="4" t="s">
        <v>481</v>
      </c>
      <c r="H482" s="4" t="s">
        <v>502</v>
      </c>
      <c r="I482" s="4"/>
      <c r="J482" s="4" t="s">
        <v>601</v>
      </c>
      <c r="K482" s="4" t="s">
        <v>628</v>
      </c>
      <c r="L482" s="4" t="s">
        <v>749</v>
      </c>
      <c r="M482" s="4" t="s">
        <v>870</v>
      </c>
      <c r="N482" s="4" t="s">
        <v>1609</v>
      </c>
    </row>
    <row r="483" spans="1:14" ht="108.75" hidden="1" customHeight="1" x14ac:dyDescent="0.3">
      <c r="A483" s="5" t="s">
        <v>1215</v>
      </c>
      <c r="B483" s="5" t="s">
        <v>1216</v>
      </c>
      <c r="C483" s="2">
        <v>1429</v>
      </c>
      <c r="D483" s="5" t="s">
        <v>138</v>
      </c>
      <c r="E483" s="6" t="s">
        <v>139</v>
      </c>
      <c r="F483" s="6"/>
      <c r="G483" s="6"/>
      <c r="H483" s="6"/>
      <c r="I483" s="6"/>
      <c r="J483" s="6"/>
      <c r="K483" s="6"/>
      <c r="L483" s="6" t="s">
        <v>739</v>
      </c>
      <c r="M483" s="6"/>
      <c r="N483" s="6" t="s">
        <v>913</v>
      </c>
    </row>
    <row r="484" spans="1:14" ht="144.75" hidden="1" customHeight="1" x14ac:dyDescent="0.3">
      <c r="A484" s="7" t="s">
        <v>1215</v>
      </c>
      <c r="B484" s="7" t="s">
        <v>1216</v>
      </c>
      <c r="C484" s="3">
        <v>1431</v>
      </c>
      <c r="D484" s="7" t="s">
        <v>146</v>
      </c>
      <c r="E484" s="4" t="s">
        <v>147</v>
      </c>
      <c r="F484" s="4" t="s">
        <v>296</v>
      </c>
      <c r="G484" s="4"/>
      <c r="H484" s="4"/>
      <c r="I484" s="9" t="s">
        <v>1627</v>
      </c>
      <c r="J484" s="4"/>
      <c r="K484" s="4" t="s">
        <v>657</v>
      </c>
      <c r="L484" s="4" t="s">
        <v>774</v>
      </c>
      <c r="M484" s="4"/>
      <c r="N484" s="4" t="s">
        <v>914</v>
      </c>
    </row>
    <row r="485" spans="1:14" ht="108.75" hidden="1" customHeight="1" x14ac:dyDescent="0.3">
      <c r="A485" s="5" t="s">
        <v>1215</v>
      </c>
      <c r="B485" s="5" t="s">
        <v>1216</v>
      </c>
      <c r="C485" s="2">
        <v>1432</v>
      </c>
      <c r="D485" s="5" t="s">
        <v>358</v>
      </c>
      <c r="E485" s="6"/>
      <c r="F485" s="6" t="s">
        <v>296</v>
      </c>
      <c r="G485" s="6"/>
      <c r="H485" s="6"/>
      <c r="I485" s="8" t="s">
        <v>1627</v>
      </c>
      <c r="J485" s="6"/>
      <c r="K485" s="6"/>
      <c r="L485" s="6" t="s">
        <v>775</v>
      </c>
      <c r="M485" s="6"/>
      <c r="N485" s="6" t="s">
        <v>913</v>
      </c>
    </row>
    <row r="486" spans="1:14" ht="72.75" hidden="1" customHeight="1" x14ac:dyDescent="0.3">
      <c r="A486" s="7" t="s">
        <v>1215</v>
      </c>
      <c r="B486" s="7" t="s">
        <v>1216</v>
      </c>
      <c r="C486" s="3">
        <v>1455</v>
      </c>
      <c r="D486" s="7" t="s">
        <v>272</v>
      </c>
      <c r="E486" s="4" t="s">
        <v>122</v>
      </c>
      <c r="F486" s="7" t="s">
        <v>342</v>
      </c>
      <c r="G486" s="4"/>
      <c r="H486" s="4"/>
      <c r="I486" s="9" t="s">
        <v>1628</v>
      </c>
      <c r="J486" s="4"/>
      <c r="K486" s="4" t="s">
        <v>657</v>
      </c>
      <c r="L486" s="4" t="s">
        <v>863</v>
      </c>
      <c r="M486" s="4" t="s">
        <v>890</v>
      </c>
      <c r="N486" s="4" t="s">
        <v>914</v>
      </c>
    </row>
    <row r="487" spans="1:14" ht="72.75" hidden="1" customHeight="1" x14ac:dyDescent="0.3">
      <c r="A487" s="5" t="s">
        <v>1215</v>
      </c>
      <c r="B487" s="5" t="s">
        <v>1216</v>
      </c>
      <c r="C487" s="2">
        <v>1453</v>
      </c>
      <c r="D487" s="5" t="s">
        <v>575</v>
      </c>
      <c r="E487" s="6"/>
      <c r="F487" s="6"/>
      <c r="G487" s="6"/>
      <c r="H487" s="6"/>
      <c r="I487" s="10" t="s">
        <v>576</v>
      </c>
      <c r="J487" s="6"/>
      <c r="K487" s="6" t="s">
        <v>628</v>
      </c>
      <c r="L487" s="6" t="s">
        <v>823</v>
      </c>
      <c r="M487" s="6"/>
      <c r="N487" s="6"/>
    </row>
    <row r="488" spans="1:14" ht="108.75" hidden="1" customHeight="1" x14ac:dyDescent="0.3">
      <c r="A488" s="7" t="s">
        <v>1215</v>
      </c>
      <c r="B488" s="7" t="s">
        <v>1216</v>
      </c>
      <c r="C488" s="3">
        <v>1427</v>
      </c>
      <c r="D488" s="7" t="s">
        <v>578</v>
      </c>
      <c r="E488" s="4"/>
      <c r="F488" s="4"/>
      <c r="G488" s="4"/>
      <c r="H488" s="4"/>
      <c r="I488" s="11" t="s">
        <v>579</v>
      </c>
      <c r="J488" s="4"/>
      <c r="K488" s="4"/>
      <c r="L488" s="4"/>
      <c r="M488" s="4"/>
      <c r="N488" s="4"/>
    </row>
    <row r="489" spans="1:14" ht="72.75" hidden="1" customHeight="1" x14ac:dyDescent="0.3">
      <c r="A489" s="5" t="s">
        <v>1215</v>
      </c>
      <c r="B489" s="5" t="s">
        <v>1216</v>
      </c>
      <c r="C489" s="2">
        <v>1433</v>
      </c>
      <c r="D489" s="5" t="s">
        <v>581</v>
      </c>
      <c r="E489" s="6"/>
      <c r="F489" s="6"/>
      <c r="G489" s="6"/>
      <c r="H489" s="6"/>
      <c r="I489" s="10" t="s">
        <v>579</v>
      </c>
      <c r="J489" s="6"/>
      <c r="K489" s="6" t="s">
        <v>628</v>
      </c>
      <c r="L489" s="6" t="s">
        <v>824</v>
      </c>
      <c r="M489" s="6"/>
      <c r="N489" s="6"/>
    </row>
    <row r="490" spans="1:14" ht="108.75" hidden="1" customHeight="1" x14ac:dyDescent="0.3">
      <c r="A490" s="7" t="s">
        <v>1215</v>
      </c>
      <c r="B490" s="7" t="s">
        <v>1216</v>
      </c>
      <c r="C490" s="3">
        <v>520</v>
      </c>
      <c r="D490" s="7" t="s">
        <v>472</v>
      </c>
      <c r="E490" s="4"/>
      <c r="F490" s="4" t="s">
        <v>473</v>
      </c>
      <c r="G490" s="4"/>
      <c r="H490" s="4"/>
      <c r="I490" s="4"/>
      <c r="J490" s="4"/>
      <c r="K490" s="4"/>
      <c r="L490" s="4"/>
      <c r="M490" s="4"/>
      <c r="N490" s="4"/>
    </row>
    <row r="491" spans="1:14" ht="48.85" hidden="1" customHeight="1" x14ac:dyDescent="0.3">
      <c r="A491" s="5" t="s">
        <v>1326</v>
      </c>
      <c r="B491" s="5" t="s">
        <v>1327</v>
      </c>
      <c r="C491" s="2">
        <v>1431</v>
      </c>
      <c r="D491" s="5" t="s">
        <v>146</v>
      </c>
      <c r="E491" s="6" t="s">
        <v>147</v>
      </c>
      <c r="F491" s="5" t="s">
        <v>296</v>
      </c>
      <c r="G491" s="6"/>
      <c r="H491" s="6"/>
      <c r="I491" s="8" t="s">
        <v>1629</v>
      </c>
      <c r="J491" s="6"/>
      <c r="K491" s="6" t="s">
        <v>657</v>
      </c>
      <c r="L491" s="6" t="s">
        <v>774</v>
      </c>
      <c r="M491" s="6"/>
      <c r="N491" s="6" t="s">
        <v>914</v>
      </c>
    </row>
    <row r="492" spans="1:14" ht="144.75" hidden="1" customHeight="1" x14ac:dyDescent="0.3">
      <c r="A492" s="7" t="s">
        <v>1326</v>
      </c>
      <c r="B492" s="7" t="s">
        <v>1327</v>
      </c>
      <c r="C492" s="3">
        <v>1455</v>
      </c>
      <c r="D492" s="7" t="s">
        <v>272</v>
      </c>
      <c r="E492" s="4" t="s">
        <v>122</v>
      </c>
      <c r="F492" s="6" t="s">
        <v>342</v>
      </c>
      <c r="G492" s="4"/>
      <c r="H492" s="4"/>
      <c r="I492" s="9" t="s">
        <v>1630</v>
      </c>
      <c r="J492" s="4"/>
      <c r="K492" s="4" t="s">
        <v>657</v>
      </c>
      <c r="L492" s="4" t="s">
        <v>863</v>
      </c>
      <c r="M492" s="4" t="s">
        <v>890</v>
      </c>
      <c r="N492" s="4" t="s">
        <v>914</v>
      </c>
    </row>
    <row r="493" spans="1:14" ht="72.75" hidden="1" customHeight="1" x14ac:dyDescent="0.3">
      <c r="A493" s="5" t="s">
        <v>1326</v>
      </c>
      <c r="B493" s="5" t="s">
        <v>1327</v>
      </c>
      <c r="C493" s="2">
        <v>1465</v>
      </c>
      <c r="D493" s="5" t="s">
        <v>1480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72.75" hidden="1" customHeight="1" x14ac:dyDescent="0.3">
      <c r="A494" s="7" t="s">
        <v>1326</v>
      </c>
      <c r="B494" s="7" t="s">
        <v>1327</v>
      </c>
      <c r="C494" s="3">
        <v>1466</v>
      </c>
      <c r="D494" s="7" t="s">
        <v>1481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36.9" hidden="1" x14ac:dyDescent="0.3">
      <c r="A495" s="5" t="s">
        <v>1100</v>
      </c>
      <c r="B495" s="5" t="s">
        <v>2</v>
      </c>
      <c r="C495" s="2">
        <v>1642</v>
      </c>
      <c r="D495" s="5" t="s">
        <v>109</v>
      </c>
      <c r="E495" s="6" t="s">
        <v>110</v>
      </c>
      <c r="F495" s="6" t="s">
        <v>330</v>
      </c>
      <c r="G495" s="6"/>
      <c r="H495" s="6"/>
      <c r="I495" s="8" t="s">
        <v>531</v>
      </c>
      <c r="J495" s="6"/>
      <c r="K495" s="6" t="s">
        <v>633</v>
      </c>
      <c r="L495" s="6" t="s">
        <v>752</v>
      </c>
      <c r="M495" s="6"/>
      <c r="N495" s="6" t="s">
        <v>906</v>
      </c>
    </row>
    <row r="496" spans="1:14" ht="36.9" hidden="1" x14ac:dyDescent="0.3">
      <c r="A496" s="7" t="s">
        <v>1100</v>
      </c>
      <c r="B496" s="7" t="s">
        <v>2</v>
      </c>
      <c r="C496" s="3">
        <v>1644</v>
      </c>
      <c r="D496" s="7" t="s">
        <v>112</v>
      </c>
      <c r="E496" s="4" t="s">
        <v>113</v>
      </c>
      <c r="F496" s="4" t="s">
        <v>331</v>
      </c>
      <c r="G496" s="4"/>
      <c r="H496" s="4"/>
      <c r="I496" s="9" t="s">
        <v>532</v>
      </c>
      <c r="J496" s="4"/>
      <c r="K496" s="4" t="s">
        <v>633</v>
      </c>
      <c r="L496" s="4" t="s">
        <v>753</v>
      </c>
      <c r="M496" s="4"/>
      <c r="N496" s="6" t="s">
        <v>906</v>
      </c>
    </row>
    <row r="497" spans="1:14" ht="36.9" hidden="1" x14ac:dyDescent="0.3">
      <c r="A497" s="5" t="s">
        <v>1100</v>
      </c>
      <c r="B497" s="5" t="s">
        <v>2</v>
      </c>
      <c r="C497" s="2">
        <v>1646</v>
      </c>
      <c r="D497" s="5" t="s">
        <v>115</v>
      </c>
      <c r="E497" s="6" t="s">
        <v>116</v>
      </c>
      <c r="F497" s="6" t="s">
        <v>332</v>
      </c>
      <c r="G497" s="6"/>
      <c r="H497" s="6"/>
      <c r="I497" s="10" t="s">
        <v>533</v>
      </c>
      <c r="J497" s="6"/>
      <c r="K497" s="6"/>
      <c r="L497" s="6" t="s">
        <v>754</v>
      </c>
      <c r="M497" s="6"/>
      <c r="N497" s="6" t="s">
        <v>906</v>
      </c>
    </row>
    <row r="498" spans="1:14" ht="36.9" hidden="1" x14ac:dyDescent="0.3">
      <c r="A498" s="7" t="s">
        <v>1100</v>
      </c>
      <c r="B498" s="7" t="s">
        <v>2</v>
      </c>
      <c r="C498" s="3">
        <v>1648</v>
      </c>
      <c r="D498" s="7" t="s">
        <v>118</v>
      </c>
      <c r="E498" s="4" t="s">
        <v>119</v>
      </c>
      <c r="F498" s="4" t="s">
        <v>333</v>
      </c>
      <c r="G498" s="4"/>
      <c r="H498" s="4"/>
      <c r="I498" s="11" t="s">
        <v>534</v>
      </c>
      <c r="J498" s="4"/>
      <c r="K498" s="4"/>
      <c r="L498" s="4" t="s">
        <v>755</v>
      </c>
      <c r="M498" s="4"/>
      <c r="N498" s="6" t="s">
        <v>906</v>
      </c>
    </row>
    <row r="499" spans="1:14" ht="108.75" hidden="1" customHeight="1" x14ac:dyDescent="0.3">
      <c r="A499" s="5" t="s">
        <v>1100</v>
      </c>
      <c r="B499" s="5" t="s">
        <v>2</v>
      </c>
      <c r="C499" s="2">
        <v>1692</v>
      </c>
      <c r="D499" s="5" t="s">
        <v>344</v>
      </c>
      <c r="E499" s="6"/>
      <c r="F499" s="5" t="s">
        <v>345</v>
      </c>
      <c r="G499" s="6"/>
      <c r="H499" s="6"/>
      <c r="I499" s="6"/>
      <c r="J499" s="6"/>
      <c r="K499" s="6" t="s">
        <v>653</v>
      </c>
      <c r="L499" s="6"/>
      <c r="M499" s="6"/>
      <c r="N499" s="6"/>
    </row>
    <row r="500" spans="1:14" ht="108.75" hidden="1" customHeight="1" x14ac:dyDescent="0.3">
      <c r="A500" s="7" t="s">
        <v>1100</v>
      </c>
      <c r="B500" s="7" t="s">
        <v>2</v>
      </c>
      <c r="C500" s="3">
        <v>1693</v>
      </c>
      <c r="D500" s="7" t="s">
        <v>135</v>
      </c>
      <c r="E500" s="4" t="s">
        <v>136</v>
      </c>
      <c r="F500" s="4" t="s">
        <v>346</v>
      </c>
      <c r="G500" s="4"/>
      <c r="H500" s="4"/>
      <c r="I500" s="4"/>
      <c r="J500" s="4"/>
      <c r="K500" s="4" t="s">
        <v>653</v>
      </c>
      <c r="L500" s="4"/>
      <c r="M500" s="4"/>
      <c r="N500" s="4"/>
    </row>
    <row r="501" spans="1:14" ht="36.75" hidden="1" customHeight="1" x14ac:dyDescent="0.3">
      <c r="A501" s="5" t="s">
        <v>1100</v>
      </c>
      <c r="B501" s="5" t="s">
        <v>2</v>
      </c>
      <c r="C501" s="2">
        <v>1705</v>
      </c>
      <c r="D501" s="5" t="s">
        <v>564</v>
      </c>
      <c r="E501" s="6"/>
      <c r="F501" s="6"/>
      <c r="G501" s="6"/>
      <c r="H501" s="6"/>
      <c r="I501" s="8" t="s">
        <v>565</v>
      </c>
      <c r="J501" s="6"/>
      <c r="K501" s="6" t="s">
        <v>650</v>
      </c>
      <c r="L501" s="6"/>
      <c r="M501" s="6"/>
      <c r="N501" s="6" t="s">
        <v>1631</v>
      </c>
    </row>
    <row r="502" spans="1:14" ht="108.75" hidden="1" customHeight="1" x14ac:dyDescent="0.3">
      <c r="A502" s="7" t="s">
        <v>1100</v>
      </c>
      <c r="B502" s="7" t="s">
        <v>2</v>
      </c>
      <c r="C502" s="3">
        <v>1654</v>
      </c>
      <c r="D502" s="7" t="s">
        <v>1414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08.75" hidden="1" customHeight="1" x14ac:dyDescent="0.3">
      <c r="A503" s="5" t="s">
        <v>1100</v>
      </c>
      <c r="B503" s="5" t="s">
        <v>2</v>
      </c>
      <c r="C503" s="2">
        <v>1658</v>
      </c>
      <c r="D503" s="5" t="s">
        <v>1415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08.75" hidden="1" customHeight="1" x14ac:dyDescent="0.3">
      <c r="A504" s="7" t="s">
        <v>1100</v>
      </c>
      <c r="B504" s="7" t="s">
        <v>2</v>
      </c>
      <c r="C504" s="3">
        <v>1659</v>
      </c>
      <c r="D504" s="7" t="s">
        <v>1416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08.75" hidden="1" customHeight="1" x14ac:dyDescent="0.3">
      <c r="A505" s="5" t="s">
        <v>1100</v>
      </c>
      <c r="B505" s="5" t="s">
        <v>2</v>
      </c>
      <c r="C505" s="2">
        <v>1660</v>
      </c>
      <c r="D505" s="5" t="s">
        <v>1417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08.75" hidden="1" customHeight="1" x14ac:dyDescent="0.3">
      <c r="A506" s="7" t="s">
        <v>1100</v>
      </c>
      <c r="B506" s="7" t="s">
        <v>2</v>
      </c>
      <c r="C506" s="3">
        <v>1696</v>
      </c>
      <c r="D506" s="7" t="s">
        <v>452</v>
      </c>
      <c r="E506" s="4"/>
      <c r="F506" s="4" t="s">
        <v>453</v>
      </c>
      <c r="G506" s="4"/>
      <c r="H506" s="4"/>
      <c r="I506" s="4"/>
      <c r="J506" s="4"/>
      <c r="K506" s="4"/>
      <c r="L506" s="4"/>
      <c r="M506" s="4"/>
      <c r="N506" s="4"/>
    </row>
    <row r="507" spans="1:14" ht="108.75" hidden="1" customHeight="1" x14ac:dyDescent="0.3">
      <c r="A507" s="5" t="s">
        <v>1100</v>
      </c>
      <c r="B507" s="5" t="s">
        <v>2</v>
      </c>
      <c r="C507" s="2">
        <v>520</v>
      </c>
      <c r="D507" s="5" t="s">
        <v>472</v>
      </c>
      <c r="E507" s="6"/>
      <c r="F507" s="6" t="s">
        <v>473</v>
      </c>
      <c r="G507" s="6"/>
      <c r="H507" s="6"/>
      <c r="I507" s="6"/>
      <c r="J507" s="6"/>
      <c r="K507" s="6"/>
      <c r="L507" s="6"/>
      <c r="M507" s="6"/>
      <c r="N507" s="6"/>
    </row>
    <row r="508" spans="1:14" ht="36.75" hidden="1" customHeight="1" x14ac:dyDescent="0.3">
      <c r="A508" s="7" t="s">
        <v>1123</v>
      </c>
      <c r="B508" s="7" t="s">
        <v>1124</v>
      </c>
      <c r="C508" s="3">
        <v>1705</v>
      </c>
      <c r="D508" s="7" t="s">
        <v>564</v>
      </c>
      <c r="E508" s="4"/>
      <c r="F508" s="4"/>
      <c r="G508" s="4"/>
      <c r="H508" s="4"/>
      <c r="I508" s="9" t="s">
        <v>565</v>
      </c>
      <c r="J508" s="4"/>
      <c r="K508" s="4" t="s">
        <v>650</v>
      </c>
      <c r="L508" s="4"/>
      <c r="M508" s="4"/>
      <c r="N508" s="4" t="s">
        <v>1631</v>
      </c>
    </row>
    <row r="509" spans="1:14" ht="36.75" hidden="1" customHeight="1" x14ac:dyDescent="0.3">
      <c r="A509" s="5" t="s">
        <v>1123</v>
      </c>
      <c r="B509" s="5" t="s">
        <v>1124</v>
      </c>
      <c r="C509" s="2">
        <v>1664</v>
      </c>
      <c r="D509" s="5" t="s">
        <v>652</v>
      </c>
      <c r="E509" s="6"/>
      <c r="F509" s="6"/>
      <c r="G509" s="6"/>
      <c r="H509" s="6"/>
      <c r="I509" s="6"/>
      <c r="J509" s="6"/>
      <c r="K509" s="6" t="s">
        <v>650</v>
      </c>
      <c r="L509" s="6" t="s">
        <v>759</v>
      </c>
      <c r="M509" s="6" t="s">
        <v>872</v>
      </c>
      <c r="N509" s="6" t="s">
        <v>1631</v>
      </c>
    </row>
    <row r="510" spans="1:14" ht="36.9" hidden="1" x14ac:dyDescent="0.3">
      <c r="A510" s="7" t="s">
        <v>1123</v>
      </c>
      <c r="B510" s="7" t="s">
        <v>1124</v>
      </c>
      <c r="C510" s="3">
        <v>1665</v>
      </c>
      <c r="D510" s="7" t="s">
        <v>649</v>
      </c>
      <c r="E510" s="4"/>
      <c r="F510" s="4"/>
      <c r="G510" s="4"/>
      <c r="H510" s="4"/>
      <c r="I510" s="4"/>
      <c r="J510" s="4"/>
      <c r="K510" s="4" t="s">
        <v>650</v>
      </c>
      <c r="L510" s="4" t="s">
        <v>758</v>
      </c>
      <c r="M510" s="4" t="s">
        <v>871</v>
      </c>
      <c r="N510" s="4" t="s">
        <v>1631</v>
      </c>
    </row>
    <row r="511" spans="1:14" ht="204.8" hidden="1" customHeight="1" x14ac:dyDescent="0.3">
      <c r="A511" s="5" t="s">
        <v>1123</v>
      </c>
      <c r="B511" s="5" t="s">
        <v>1124</v>
      </c>
      <c r="C511" s="2">
        <v>1694</v>
      </c>
      <c r="D511" s="5" t="s">
        <v>253</v>
      </c>
      <c r="E511" s="6" t="s">
        <v>254</v>
      </c>
      <c r="F511" s="6"/>
      <c r="G511" s="6"/>
      <c r="H511" s="6"/>
      <c r="I511" s="6"/>
      <c r="J511" s="6"/>
      <c r="K511" s="6" t="s">
        <v>650</v>
      </c>
      <c r="L511" s="6" t="s">
        <v>829</v>
      </c>
      <c r="M511" s="6"/>
      <c r="N511" s="6" t="s">
        <v>1631</v>
      </c>
    </row>
    <row r="512" spans="1:14" ht="108.75" hidden="1" customHeight="1" x14ac:dyDescent="0.3">
      <c r="A512" s="7" t="s">
        <v>1123</v>
      </c>
      <c r="B512" s="7" t="s">
        <v>1124</v>
      </c>
      <c r="C512" s="3">
        <v>1706</v>
      </c>
      <c r="D512" s="7" t="s">
        <v>412</v>
      </c>
      <c r="E512" s="4"/>
      <c r="F512" s="4" t="s">
        <v>342</v>
      </c>
      <c r="G512" s="4"/>
      <c r="H512" s="4"/>
      <c r="I512" s="4"/>
      <c r="J512" s="4"/>
      <c r="K512" s="4"/>
      <c r="L512" s="4"/>
      <c r="M512" s="4"/>
      <c r="N512" s="4"/>
    </row>
    <row r="513" spans="1:14" ht="108.75" hidden="1" customHeight="1" x14ac:dyDescent="0.3">
      <c r="A513" s="5" t="s">
        <v>1123</v>
      </c>
      <c r="B513" s="5" t="s">
        <v>1124</v>
      </c>
      <c r="C513" s="2">
        <v>1698</v>
      </c>
      <c r="D513" s="5" t="s">
        <v>419</v>
      </c>
      <c r="E513" s="6"/>
      <c r="F513" s="6" t="s">
        <v>420</v>
      </c>
      <c r="G513" s="6"/>
      <c r="H513" s="6"/>
      <c r="I513" s="6"/>
      <c r="J513" s="6"/>
      <c r="K513" s="6"/>
      <c r="L513" s="6"/>
      <c r="M513" s="6"/>
      <c r="N513" s="6"/>
    </row>
    <row r="514" spans="1:14" ht="108.75" hidden="1" customHeight="1" x14ac:dyDescent="0.3">
      <c r="A514" s="7" t="s">
        <v>1123</v>
      </c>
      <c r="B514" s="7" t="s">
        <v>1124</v>
      </c>
      <c r="C514" s="3">
        <v>1715</v>
      </c>
      <c r="D514" s="7" t="s">
        <v>1523</v>
      </c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08.75" hidden="1" customHeight="1" x14ac:dyDescent="0.3">
      <c r="A515" s="5" t="s">
        <v>1123</v>
      </c>
      <c r="B515" s="5" t="s">
        <v>1124</v>
      </c>
      <c r="C515" s="2">
        <v>1695</v>
      </c>
      <c r="D515" s="5" t="s">
        <v>456</v>
      </c>
      <c r="E515" s="6"/>
      <c r="F515" s="6" t="s">
        <v>457</v>
      </c>
      <c r="G515" s="6"/>
      <c r="H515" s="6"/>
      <c r="I515" s="6"/>
      <c r="J515" s="6"/>
      <c r="K515" s="6"/>
      <c r="L515" s="6"/>
      <c r="M515" s="6"/>
      <c r="N515" s="6"/>
    </row>
    <row r="516" spans="1:14" ht="108.75" hidden="1" customHeight="1" x14ac:dyDescent="0.3">
      <c r="A516" s="7" t="s">
        <v>1123</v>
      </c>
      <c r="B516" s="7" t="s">
        <v>1124</v>
      </c>
      <c r="C516" s="3">
        <v>1696</v>
      </c>
      <c r="D516" s="7" t="s">
        <v>452</v>
      </c>
      <c r="E516" s="4"/>
      <c r="F516" s="4" t="s">
        <v>453</v>
      </c>
      <c r="G516" s="4"/>
      <c r="H516" s="4"/>
      <c r="I516" s="4"/>
      <c r="J516" s="4"/>
      <c r="K516" s="4"/>
      <c r="L516" s="4"/>
      <c r="M516" s="4"/>
      <c r="N516" s="4"/>
    </row>
    <row r="517" spans="1:14" ht="108.75" hidden="1" customHeight="1" x14ac:dyDescent="0.3">
      <c r="A517" s="5" t="s">
        <v>1123</v>
      </c>
      <c r="B517" s="5" t="s">
        <v>1124</v>
      </c>
      <c r="C517" s="2">
        <v>1709</v>
      </c>
      <c r="D517" s="5" t="s">
        <v>465</v>
      </c>
      <c r="E517" s="6"/>
      <c r="F517" s="6" t="s">
        <v>466</v>
      </c>
      <c r="G517" s="6"/>
      <c r="H517" s="6"/>
      <c r="I517" s="6"/>
      <c r="J517" s="6"/>
      <c r="K517" s="6"/>
      <c r="L517" s="6"/>
      <c r="M517" s="6" t="s">
        <v>888</v>
      </c>
      <c r="N517" s="6"/>
    </row>
    <row r="518" spans="1:14" ht="108.75" hidden="1" customHeight="1" x14ac:dyDescent="0.3">
      <c r="A518" s="7" t="s">
        <v>1123</v>
      </c>
      <c r="B518" s="7" t="s">
        <v>1124</v>
      </c>
      <c r="C518" s="3">
        <v>1711</v>
      </c>
      <c r="D518" s="7" t="s">
        <v>468</v>
      </c>
      <c r="E518" s="4"/>
      <c r="F518" s="4" t="s">
        <v>469</v>
      </c>
      <c r="G518" s="4"/>
      <c r="H518" s="4"/>
      <c r="I518" s="4"/>
      <c r="J518" s="4"/>
      <c r="K518" s="4"/>
      <c r="L518" s="4"/>
      <c r="M518" s="4" t="s">
        <v>889</v>
      </c>
      <c r="N518" s="4"/>
    </row>
    <row r="519" spans="1:14" ht="108.75" hidden="1" customHeight="1" x14ac:dyDescent="0.3">
      <c r="A519" s="5" t="s">
        <v>1123</v>
      </c>
      <c r="B519" s="5" t="s">
        <v>1124</v>
      </c>
      <c r="C519" s="2">
        <v>1697</v>
      </c>
      <c r="D519" s="5" t="s">
        <v>1564</v>
      </c>
      <c r="E519" s="6"/>
      <c r="F519" s="6" t="s">
        <v>978</v>
      </c>
      <c r="G519" s="6"/>
      <c r="H519" s="6"/>
      <c r="I519" s="6"/>
      <c r="J519" s="6"/>
      <c r="K519" s="6"/>
      <c r="L519" s="6"/>
      <c r="M519" s="6"/>
      <c r="N519" s="6"/>
    </row>
    <row r="520" spans="1:14" ht="108.75" hidden="1" customHeight="1" x14ac:dyDescent="0.3">
      <c r="A520" s="7" t="s">
        <v>1123</v>
      </c>
      <c r="B520" s="7" t="s">
        <v>1124</v>
      </c>
      <c r="C520" s="3">
        <v>520</v>
      </c>
      <c r="D520" s="7" t="s">
        <v>472</v>
      </c>
      <c r="E520" s="4"/>
      <c r="F520" s="4" t="s">
        <v>473</v>
      </c>
      <c r="G520" s="4"/>
      <c r="H520" s="4"/>
      <c r="I520" s="4"/>
      <c r="J520" s="4"/>
      <c r="K520" s="4"/>
      <c r="L520" s="4"/>
      <c r="M520" s="4"/>
      <c r="N520" s="4"/>
    </row>
    <row r="521" spans="1:14" ht="240.8" hidden="1" customHeight="1" x14ac:dyDescent="0.3">
      <c r="A521" s="5" t="s">
        <v>1149</v>
      </c>
      <c r="B521" s="5" t="s">
        <v>1150</v>
      </c>
      <c r="C521" s="2">
        <v>2203</v>
      </c>
      <c r="D521" s="5" t="s">
        <v>177</v>
      </c>
      <c r="E521" s="6" t="s">
        <v>178</v>
      </c>
      <c r="F521" s="6"/>
      <c r="G521" s="6"/>
      <c r="H521" s="6"/>
      <c r="I521" s="6"/>
      <c r="J521" s="6"/>
      <c r="K521" s="6" t="s">
        <v>619</v>
      </c>
      <c r="L521" s="6"/>
      <c r="M521" s="6"/>
      <c r="N521" s="6"/>
    </row>
    <row r="522" spans="1:14" ht="48.85" hidden="1" customHeight="1" x14ac:dyDescent="0.3">
      <c r="A522" s="7" t="s">
        <v>1149</v>
      </c>
      <c r="B522" s="7" t="s">
        <v>1150</v>
      </c>
      <c r="C522" s="3">
        <v>2205</v>
      </c>
      <c r="D522" s="7" t="s">
        <v>180</v>
      </c>
      <c r="E522" s="4" t="s">
        <v>181</v>
      </c>
      <c r="F522" s="4"/>
      <c r="G522" s="4"/>
      <c r="H522" s="4"/>
      <c r="I522" s="4"/>
      <c r="J522" s="4"/>
      <c r="K522" s="4" t="s">
        <v>619</v>
      </c>
      <c r="L522" s="4"/>
      <c r="M522" s="4"/>
      <c r="N522" s="4"/>
    </row>
    <row r="523" spans="1:14" ht="48.85" hidden="1" customHeight="1" x14ac:dyDescent="0.3">
      <c r="A523" s="5" t="s">
        <v>1149</v>
      </c>
      <c r="B523" s="5" t="s">
        <v>1150</v>
      </c>
      <c r="C523" s="2">
        <v>2250</v>
      </c>
      <c r="D523" s="5" t="s">
        <v>675</v>
      </c>
      <c r="E523" s="6"/>
      <c r="F523" s="6"/>
      <c r="G523" s="6"/>
      <c r="H523" s="6"/>
      <c r="I523" s="6"/>
      <c r="J523" s="6"/>
      <c r="K523" s="6" t="s">
        <v>619</v>
      </c>
      <c r="L523" s="6"/>
      <c r="M523" s="6"/>
      <c r="N523" s="6"/>
    </row>
    <row r="524" spans="1:14" ht="48.85" hidden="1" customHeight="1" x14ac:dyDescent="0.3">
      <c r="A524" s="7" t="s">
        <v>1149</v>
      </c>
      <c r="B524" s="7" t="s">
        <v>1150</v>
      </c>
      <c r="C524" s="3">
        <v>2251</v>
      </c>
      <c r="D524" s="7" t="s">
        <v>673</v>
      </c>
      <c r="E524" s="4"/>
      <c r="F524" s="4"/>
      <c r="G524" s="4"/>
      <c r="H524" s="4"/>
      <c r="I524" s="4"/>
      <c r="J524" s="4"/>
      <c r="K524" s="4" t="s">
        <v>619</v>
      </c>
      <c r="L524" s="4"/>
      <c r="M524" s="4"/>
      <c r="N524" s="4"/>
    </row>
    <row r="525" spans="1:14" ht="48.85" hidden="1" customHeight="1" x14ac:dyDescent="0.3">
      <c r="A525" s="5" t="s">
        <v>1149</v>
      </c>
      <c r="B525" s="5" t="s">
        <v>1150</v>
      </c>
      <c r="C525" s="2">
        <v>792</v>
      </c>
      <c r="D525" s="5" t="s">
        <v>558</v>
      </c>
      <c r="E525" s="6"/>
      <c r="F525" s="6"/>
      <c r="G525" s="6"/>
      <c r="H525" s="6"/>
      <c r="I525" s="10" t="s">
        <v>1632</v>
      </c>
      <c r="J525" s="6"/>
      <c r="K525" s="6" t="s">
        <v>619</v>
      </c>
      <c r="L525" s="6"/>
      <c r="M525" s="6"/>
      <c r="N525" s="6"/>
    </row>
    <row r="526" spans="1:14" ht="48.85" hidden="1" customHeight="1" x14ac:dyDescent="0.3">
      <c r="A526" s="7" t="s">
        <v>1149</v>
      </c>
      <c r="B526" s="7" t="s">
        <v>1150</v>
      </c>
      <c r="C526" s="3">
        <v>732</v>
      </c>
      <c r="D526" s="7" t="s">
        <v>663</v>
      </c>
      <c r="E526" s="4"/>
      <c r="F526" s="4"/>
      <c r="G526" s="4"/>
      <c r="H526" s="4"/>
      <c r="I526" s="4"/>
      <c r="J526" s="4"/>
      <c r="K526" s="4" t="s">
        <v>619</v>
      </c>
      <c r="L526" s="4"/>
      <c r="M526" s="4"/>
      <c r="N526" s="4"/>
    </row>
    <row r="527" spans="1:14" ht="48.85" hidden="1" customHeight="1" x14ac:dyDescent="0.3">
      <c r="A527" s="5" t="s">
        <v>1149</v>
      </c>
      <c r="B527" s="5" t="s">
        <v>1150</v>
      </c>
      <c r="C527" s="2">
        <v>2208</v>
      </c>
      <c r="D527" s="5" t="s">
        <v>618</v>
      </c>
      <c r="E527" s="6"/>
      <c r="F527" s="6"/>
      <c r="G527" s="6"/>
      <c r="H527" s="6"/>
      <c r="I527" s="6"/>
      <c r="J527" s="6"/>
      <c r="K527" s="6" t="s">
        <v>619</v>
      </c>
      <c r="L527" s="6"/>
      <c r="M527" s="6"/>
      <c r="N527" s="6"/>
    </row>
    <row r="528" spans="1:14" ht="48.85" hidden="1" customHeight="1" x14ac:dyDescent="0.3">
      <c r="A528" s="7" t="s">
        <v>1149</v>
      </c>
      <c r="B528" s="7" t="s">
        <v>1150</v>
      </c>
      <c r="C528" s="3">
        <v>2209</v>
      </c>
      <c r="D528" s="7" t="s">
        <v>659</v>
      </c>
      <c r="E528" s="4"/>
      <c r="F528" s="4"/>
      <c r="G528" s="4"/>
      <c r="H528" s="4"/>
      <c r="I528" s="4"/>
      <c r="J528" s="4"/>
      <c r="K528" s="4" t="s">
        <v>619</v>
      </c>
      <c r="L528" s="4"/>
      <c r="M528" s="4"/>
      <c r="N528" s="4"/>
    </row>
    <row r="529" spans="1:14" ht="48.85" hidden="1" customHeight="1" x14ac:dyDescent="0.3">
      <c r="A529" s="5" t="s">
        <v>1149</v>
      </c>
      <c r="B529" s="5" t="s">
        <v>1150</v>
      </c>
      <c r="C529" s="2">
        <v>792</v>
      </c>
      <c r="D529" s="5" t="s">
        <v>558</v>
      </c>
      <c r="E529" s="6"/>
      <c r="F529" s="6"/>
      <c r="G529" s="6"/>
      <c r="H529" s="6"/>
      <c r="I529" s="10" t="s">
        <v>1632</v>
      </c>
      <c r="J529" s="6"/>
      <c r="K529" s="6" t="s">
        <v>619</v>
      </c>
      <c r="L529" s="6"/>
      <c r="M529" s="6"/>
      <c r="N529" s="6"/>
    </row>
    <row r="530" spans="1:14" ht="48.85" hidden="1" customHeight="1" x14ac:dyDescent="0.3">
      <c r="A530" s="7" t="s">
        <v>1149</v>
      </c>
      <c r="B530" s="7" t="s">
        <v>1150</v>
      </c>
      <c r="C530" s="3">
        <v>2202</v>
      </c>
      <c r="D530" s="7" t="s">
        <v>669</v>
      </c>
      <c r="E530" s="4"/>
      <c r="F530" s="4"/>
      <c r="G530" s="4"/>
      <c r="H530" s="4"/>
      <c r="I530" s="4"/>
      <c r="J530" s="4"/>
      <c r="K530" s="4" t="s">
        <v>619</v>
      </c>
      <c r="L530" s="4"/>
      <c r="M530" s="4"/>
      <c r="N530" s="4"/>
    </row>
    <row r="531" spans="1:14" ht="48.85" hidden="1" customHeight="1" x14ac:dyDescent="0.3">
      <c r="A531" s="5" t="s">
        <v>1149</v>
      </c>
      <c r="B531" s="5" t="s">
        <v>1150</v>
      </c>
      <c r="C531" s="2">
        <v>6709</v>
      </c>
      <c r="D531" s="5" t="s">
        <v>1464</v>
      </c>
      <c r="E531" s="6"/>
      <c r="F531" s="6"/>
      <c r="G531" s="6"/>
      <c r="H531" s="6"/>
      <c r="I531" s="6"/>
      <c r="J531" s="6"/>
      <c r="K531" s="6" t="s">
        <v>619</v>
      </c>
      <c r="L531" s="6"/>
      <c r="M531" s="6"/>
      <c r="N531" s="6"/>
    </row>
    <row r="532" spans="1:14" ht="48.85" hidden="1" customHeight="1" x14ac:dyDescent="0.3">
      <c r="A532" s="7" t="s">
        <v>1149</v>
      </c>
      <c r="B532" s="7" t="s">
        <v>1150</v>
      </c>
      <c r="C532" s="3">
        <v>1037</v>
      </c>
      <c r="D532" s="7" t="s">
        <v>516</v>
      </c>
      <c r="E532" s="4"/>
      <c r="F532" s="4"/>
      <c r="G532" s="4"/>
      <c r="H532" s="4" t="s">
        <v>505</v>
      </c>
      <c r="I532" s="4"/>
      <c r="J532" s="4"/>
      <c r="K532" s="4" t="s">
        <v>619</v>
      </c>
      <c r="L532" s="4"/>
      <c r="M532" s="4"/>
      <c r="N532" s="4" t="s">
        <v>912</v>
      </c>
    </row>
    <row r="533" spans="1:14" ht="48.85" hidden="1" customHeight="1" x14ac:dyDescent="0.3">
      <c r="A533" s="5" t="s">
        <v>1149</v>
      </c>
      <c r="B533" s="5" t="s">
        <v>1150</v>
      </c>
      <c r="C533" s="2">
        <v>2207</v>
      </c>
      <c r="D533" s="5" t="s">
        <v>714</v>
      </c>
      <c r="E533" s="6"/>
      <c r="F533" s="6"/>
      <c r="G533" s="6"/>
      <c r="H533" s="6"/>
      <c r="I533" s="6"/>
      <c r="J533" s="6"/>
      <c r="K533" s="6" t="s">
        <v>619</v>
      </c>
      <c r="L533" s="6"/>
      <c r="M533" s="6"/>
      <c r="N533" s="6"/>
    </row>
    <row r="534" spans="1:14" ht="48.85" hidden="1" customHeight="1" x14ac:dyDescent="0.3">
      <c r="A534" s="7" t="s">
        <v>1149</v>
      </c>
      <c r="B534" s="7" t="s">
        <v>1150</v>
      </c>
      <c r="C534" s="3">
        <v>520</v>
      </c>
      <c r="D534" s="7" t="s">
        <v>472</v>
      </c>
      <c r="E534" s="4"/>
      <c r="F534" s="4" t="s">
        <v>473</v>
      </c>
      <c r="G534" s="4"/>
      <c r="H534" s="4"/>
      <c r="I534" s="4"/>
      <c r="J534" s="4"/>
      <c r="K534" s="4" t="s">
        <v>619</v>
      </c>
      <c r="L534" s="4"/>
      <c r="M534" s="4"/>
      <c r="N534" s="4"/>
    </row>
    <row r="535" spans="1:14" ht="60.8" hidden="1" customHeight="1" x14ac:dyDescent="0.3">
      <c r="A535" s="5" t="s">
        <v>1228</v>
      </c>
      <c r="B535" s="5" t="s">
        <v>1229</v>
      </c>
      <c r="C535" s="2">
        <v>1225</v>
      </c>
      <c r="D535" s="5" t="s">
        <v>203</v>
      </c>
      <c r="E535" s="6" t="s">
        <v>204</v>
      </c>
      <c r="F535" s="6"/>
      <c r="G535" s="6"/>
      <c r="H535" s="6" t="s">
        <v>505</v>
      </c>
      <c r="I535" s="6"/>
      <c r="J535" s="6"/>
      <c r="K535" s="6" t="s">
        <v>664</v>
      </c>
      <c r="L535" s="6"/>
      <c r="M535" s="6"/>
      <c r="N535" s="6" t="s">
        <v>912</v>
      </c>
    </row>
    <row r="536" spans="1:14" ht="60.8" hidden="1" customHeight="1" x14ac:dyDescent="0.3">
      <c r="A536" s="7" t="s">
        <v>1228</v>
      </c>
      <c r="B536" s="7" t="s">
        <v>1229</v>
      </c>
      <c r="C536" s="3">
        <v>1226</v>
      </c>
      <c r="D536" s="7" t="s">
        <v>174</v>
      </c>
      <c r="E536" s="4" t="s">
        <v>175</v>
      </c>
      <c r="F536" s="4"/>
      <c r="G536" s="4"/>
      <c r="H536" s="4" t="s">
        <v>505</v>
      </c>
      <c r="I536" s="4"/>
      <c r="J536" s="4"/>
      <c r="K536" s="4" t="s">
        <v>664</v>
      </c>
      <c r="L536" s="4"/>
      <c r="M536" s="4"/>
      <c r="N536" s="4" t="s">
        <v>912</v>
      </c>
    </row>
    <row r="537" spans="1:14" ht="60.8" hidden="1" customHeight="1" x14ac:dyDescent="0.3">
      <c r="A537" s="5" t="s">
        <v>1228</v>
      </c>
      <c r="B537" s="5" t="s">
        <v>1229</v>
      </c>
      <c r="C537" s="2">
        <v>1039</v>
      </c>
      <c r="D537" s="5" t="s">
        <v>258</v>
      </c>
      <c r="E537" s="6" t="s">
        <v>259</v>
      </c>
      <c r="F537" s="6"/>
      <c r="G537" s="6"/>
      <c r="H537" s="6" t="s">
        <v>505</v>
      </c>
      <c r="I537" s="6"/>
      <c r="J537" s="6"/>
      <c r="K537" s="6" t="s">
        <v>664</v>
      </c>
      <c r="L537" s="6"/>
      <c r="M537" s="6"/>
      <c r="N537" s="6" t="s">
        <v>912</v>
      </c>
    </row>
    <row r="538" spans="1:14" ht="192.85" hidden="1" customHeight="1" x14ac:dyDescent="0.3">
      <c r="A538" s="7" t="s">
        <v>1228</v>
      </c>
      <c r="B538" s="7" t="s">
        <v>1229</v>
      </c>
      <c r="C538" s="3">
        <v>1034</v>
      </c>
      <c r="D538" s="7" t="s">
        <v>504</v>
      </c>
      <c r="E538" s="4"/>
      <c r="F538" s="4"/>
      <c r="G538" s="4"/>
      <c r="H538" s="4" t="s">
        <v>505</v>
      </c>
      <c r="I538" s="11" t="s">
        <v>535</v>
      </c>
      <c r="J538" s="4"/>
      <c r="K538" s="4" t="s">
        <v>656</v>
      </c>
      <c r="L538" s="4"/>
      <c r="M538" s="4"/>
      <c r="N538" s="4" t="s">
        <v>912</v>
      </c>
    </row>
    <row r="539" spans="1:14" ht="192.85" hidden="1" customHeight="1" x14ac:dyDescent="0.3">
      <c r="A539" s="5" t="s">
        <v>1228</v>
      </c>
      <c r="B539" s="5" t="s">
        <v>1229</v>
      </c>
      <c r="C539" s="2">
        <v>1035</v>
      </c>
      <c r="D539" s="5" t="s">
        <v>513</v>
      </c>
      <c r="E539" s="6"/>
      <c r="F539" s="6"/>
      <c r="G539" s="6"/>
      <c r="H539" s="6" t="s">
        <v>505</v>
      </c>
      <c r="I539" s="10" t="s">
        <v>570</v>
      </c>
      <c r="J539" s="6"/>
      <c r="K539" s="6" t="s">
        <v>684</v>
      </c>
      <c r="L539" s="6"/>
      <c r="M539" s="6"/>
      <c r="N539" s="6" t="s">
        <v>912</v>
      </c>
    </row>
    <row r="540" spans="1:14" ht="48.85" hidden="1" customHeight="1" x14ac:dyDescent="0.3">
      <c r="A540" s="7" t="s">
        <v>1228</v>
      </c>
      <c r="B540" s="7" t="s">
        <v>1229</v>
      </c>
      <c r="C540" s="3">
        <v>1037</v>
      </c>
      <c r="D540" s="7" t="s">
        <v>516</v>
      </c>
      <c r="E540" s="4"/>
      <c r="F540" s="4"/>
      <c r="G540" s="4"/>
      <c r="H540" s="4" t="s">
        <v>505</v>
      </c>
      <c r="I540" s="4"/>
      <c r="J540" s="4"/>
      <c r="K540" s="4"/>
      <c r="L540" s="4"/>
      <c r="M540" s="4"/>
      <c r="N540" s="4" t="s">
        <v>912</v>
      </c>
    </row>
    <row r="541" spans="1:14" ht="48.85" hidden="1" customHeight="1" x14ac:dyDescent="0.3">
      <c r="A541" s="5" t="s">
        <v>1228</v>
      </c>
      <c r="B541" s="5" t="s">
        <v>1229</v>
      </c>
      <c r="C541" s="2">
        <v>1031</v>
      </c>
      <c r="D541" s="5" t="s">
        <v>267</v>
      </c>
      <c r="E541" s="6" t="s">
        <v>268</v>
      </c>
      <c r="F541" s="6" t="s">
        <v>454</v>
      </c>
      <c r="G541" s="6"/>
      <c r="H541" s="6" t="s">
        <v>505</v>
      </c>
      <c r="I541" s="10" t="s">
        <v>585</v>
      </c>
      <c r="J541" s="6"/>
      <c r="K541" s="6" t="s">
        <v>698</v>
      </c>
      <c r="L541" s="6"/>
      <c r="M541" s="6"/>
      <c r="N541" s="6" t="s">
        <v>912</v>
      </c>
    </row>
    <row r="542" spans="1:14" ht="96.8" hidden="1" customHeight="1" x14ac:dyDescent="0.3">
      <c r="A542" s="7" t="s">
        <v>1228</v>
      </c>
      <c r="B542" s="7" t="s">
        <v>1229</v>
      </c>
      <c r="C542" s="3">
        <v>6044</v>
      </c>
      <c r="D542" s="7" t="s">
        <v>922</v>
      </c>
      <c r="E542" s="4"/>
      <c r="F542" s="4"/>
      <c r="G542" s="4"/>
      <c r="H542" s="4"/>
      <c r="I542" s="4"/>
      <c r="J542" s="4"/>
      <c r="K542" s="4"/>
      <c r="L542" s="4"/>
      <c r="M542" s="4"/>
      <c r="N542" s="4" t="s">
        <v>912</v>
      </c>
    </row>
    <row r="543" spans="1:14" ht="96.8" hidden="1" customHeight="1" x14ac:dyDescent="0.3">
      <c r="A543" s="5" t="s">
        <v>1228</v>
      </c>
      <c r="B543" s="5" t="s">
        <v>1229</v>
      </c>
      <c r="C543" s="2">
        <v>1060</v>
      </c>
      <c r="D543" s="5" t="s">
        <v>1455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96.8" hidden="1" customHeight="1" x14ac:dyDescent="0.3">
      <c r="A544" s="7" t="s">
        <v>1228</v>
      </c>
      <c r="B544" s="7" t="s">
        <v>1229</v>
      </c>
      <c r="C544" s="3">
        <v>6709</v>
      </c>
      <c r="D544" s="7" t="s">
        <v>1464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96.8" hidden="1" customHeight="1" x14ac:dyDescent="0.3">
      <c r="A545" s="5" t="s">
        <v>1228</v>
      </c>
      <c r="B545" s="5" t="s">
        <v>1229</v>
      </c>
      <c r="C545" s="2">
        <v>520</v>
      </c>
      <c r="D545" s="5" t="s">
        <v>472</v>
      </c>
      <c r="E545" s="6"/>
      <c r="F545" s="6" t="s">
        <v>473</v>
      </c>
      <c r="G545" s="6"/>
      <c r="H545" s="6"/>
      <c r="I545" s="6"/>
      <c r="J545" s="6"/>
      <c r="K545" s="6"/>
      <c r="L545" s="6"/>
      <c r="M545" s="6"/>
      <c r="N545" s="6"/>
    </row>
    <row r="546" spans="1:14" ht="36.9" hidden="1" x14ac:dyDescent="0.3">
      <c r="A546" s="7" t="s">
        <v>1273</v>
      </c>
      <c r="B546" s="7" t="s">
        <v>1274</v>
      </c>
      <c r="C546" s="3">
        <v>7780</v>
      </c>
      <c r="D546" s="7" t="s">
        <v>933</v>
      </c>
      <c r="E546" s="4"/>
      <c r="F546" s="4"/>
      <c r="G546" s="4"/>
      <c r="H546" s="4"/>
      <c r="I546" s="4"/>
      <c r="J546" s="4"/>
      <c r="K546" s="4"/>
      <c r="L546" s="4"/>
      <c r="M546" s="4"/>
      <c r="N546" s="4" t="s">
        <v>911</v>
      </c>
    </row>
    <row r="547" spans="1:14" ht="36.9" hidden="1" x14ac:dyDescent="0.3">
      <c r="A547" s="5" t="s">
        <v>1273</v>
      </c>
      <c r="B547" s="5" t="s">
        <v>1274</v>
      </c>
      <c r="C547" s="2">
        <v>7781</v>
      </c>
      <c r="D547" s="5" t="s">
        <v>940</v>
      </c>
      <c r="E547" s="6"/>
      <c r="F547" s="6"/>
      <c r="G547" s="6"/>
      <c r="H547" s="6"/>
      <c r="I547" s="6"/>
      <c r="J547" s="6"/>
      <c r="K547" s="6"/>
      <c r="L547" s="6"/>
      <c r="M547" s="6"/>
      <c r="N547" s="6" t="s">
        <v>911</v>
      </c>
    </row>
    <row r="548" spans="1:14" ht="109.45" hidden="1" x14ac:dyDescent="0.3">
      <c r="A548" s="7" t="s">
        <v>1273</v>
      </c>
      <c r="B548" s="7" t="s">
        <v>1274</v>
      </c>
      <c r="C548" s="3">
        <v>1413</v>
      </c>
      <c r="D548" s="7" t="s">
        <v>327</v>
      </c>
      <c r="E548" s="4"/>
      <c r="F548" s="4" t="s">
        <v>328</v>
      </c>
      <c r="G548" s="4" t="s">
        <v>481</v>
      </c>
      <c r="H548" s="4" t="s">
        <v>502</v>
      </c>
      <c r="I548" s="4"/>
      <c r="J548" s="4" t="s">
        <v>601</v>
      </c>
      <c r="K548" s="4" t="s">
        <v>628</v>
      </c>
      <c r="L548" s="4" t="s">
        <v>749</v>
      </c>
      <c r="M548" s="4" t="s">
        <v>870</v>
      </c>
      <c r="N548" s="4" t="s">
        <v>1609</v>
      </c>
    </row>
    <row r="549" spans="1:14" ht="96.8" hidden="1" customHeight="1" x14ac:dyDescent="0.3">
      <c r="A549" s="5" t="s">
        <v>1273</v>
      </c>
      <c r="B549" s="5" t="s">
        <v>1274</v>
      </c>
      <c r="C549" s="2">
        <v>1525</v>
      </c>
      <c r="D549" s="5" t="s">
        <v>910</v>
      </c>
      <c r="E549" s="6"/>
      <c r="F549" s="6"/>
      <c r="G549" s="6"/>
      <c r="H549" s="6"/>
      <c r="I549" s="6"/>
      <c r="J549" s="6"/>
      <c r="K549" s="6"/>
      <c r="L549" s="6"/>
      <c r="M549" s="6"/>
      <c r="N549" s="6" t="s">
        <v>911</v>
      </c>
    </row>
    <row r="550" spans="1:14" ht="96.8" hidden="1" customHeight="1" x14ac:dyDescent="0.3">
      <c r="A550" s="7" t="s">
        <v>1273</v>
      </c>
      <c r="B550" s="7" t="s">
        <v>1274</v>
      </c>
      <c r="C550" s="3">
        <v>1417</v>
      </c>
      <c r="D550" s="7" t="s">
        <v>630</v>
      </c>
      <c r="E550" s="4"/>
      <c r="F550" s="4"/>
      <c r="G550" s="4"/>
      <c r="H550" s="4"/>
      <c r="I550" s="4"/>
      <c r="J550" s="4"/>
      <c r="K550" s="4"/>
      <c r="L550" s="4"/>
      <c r="M550" s="4"/>
      <c r="N550" s="4" t="s">
        <v>896</v>
      </c>
    </row>
    <row r="551" spans="1:14" ht="96.8" hidden="1" customHeight="1" x14ac:dyDescent="0.3">
      <c r="A551" s="5" t="s">
        <v>1273</v>
      </c>
      <c r="B551" s="5" t="s">
        <v>1274</v>
      </c>
      <c r="C551" s="2">
        <v>1449</v>
      </c>
      <c r="D551" s="5" t="s">
        <v>495</v>
      </c>
      <c r="E551" s="6"/>
      <c r="F551" s="6"/>
      <c r="G551" s="6" t="s">
        <v>496</v>
      </c>
      <c r="H551" s="6"/>
      <c r="I551" s="10" t="s">
        <v>582</v>
      </c>
      <c r="J551" s="6"/>
      <c r="K551" s="6"/>
      <c r="L551" s="6"/>
      <c r="M551" s="6" t="s">
        <v>884</v>
      </c>
      <c r="N551" s="6" t="s">
        <v>1613</v>
      </c>
    </row>
    <row r="552" spans="1:14" ht="192.85" hidden="1" customHeight="1" x14ac:dyDescent="0.3">
      <c r="A552" s="7" t="s">
        <v>1273</v>
      </c>
      <c r="B552" s="7" t="s">
        <v>1274</v>
      </c>
      <c r="C552" s="3">
        <v>1031</v>
      </c>
      <c r="D552" s="7" t="s">
        <v>267</v>
      </c>
      <c r="E552" s="4" t="s">
        <v>268</v>
      </c>
      <c r="F552" s="7" t="s">
        <v>454</v>
      </c>
      <c r="G552" s="4"/>
      <c r="H552" s="4" t="s">
        <v>505</v>
      </c>
      <c r="I552" s="11" t="s">
        <v>1633</v>
      </c>
      <c r="J552" s="4"/>
      <c r="K552" s="4" t="s">
        <v>698</v>
      </c>
      <c r="L552" s="4"/>
      <c r="M552" s="4"/>
      <c r="N552" s="4" t="s">
        <v>912</v>
      </c>
    </row>
    <row r="553" spans="1:14" ht="96.8" hidden="1" customHeight="1" x14ac:dyDescent="0.3">
      <c r="A553" s="5" t="s">
        <v>1273</v>
      </c>
      <c r="B553" s="5" t="s">
        <v>1274</v>
      </c>
      <c r="C553" s="2">
        <v>1512</v>
      </c>
      <c r="D553" s="5" t="s">
        <v>1566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96.8" hidden="1" customHeight="1" x14ac:dyDescent="0.3">
      <c r="A554" s="7" t="s">
        <v>1273</v>
      </c>
      <c r="B554" s="7" t="s">
        <v>1274</v>
      </c>
      <c r="C554" s="3">
        <v>520</v>
      </c>
      <c r="D554" s="7" t="s">
        <v>472</v>
      </c>
      <c r="E554" s="4"/>
      <c r="F554" s="4" t="s">
        <v>473</v>
      </c>
      <c r="G554" s="4"/>
      <c r="H554" s="4"/>
      <c r="I554" s="4"/>
      <c r="J554" s="4"/>
      <c r="K554" s="4"/>
      <c r="L554" s="4"/>
      <c r="M554" s="4"/>
      <c r="N554" s="4"/>
    </row>
    <row r="555" spans="1:14" ht="84.85" hidden="1" customHeight="1" x14ac:dyDescent="0.3">
      <c r="A555" s="5" t="s">
        <v>1144</v>
      </c>
      <c r="B555" s="5" t="s">
        <v>1145</v>
      </c>
      <c r="C555" s="2">
        <v>1666</v>
      </c>
      <c r="D555" s="5" t="s">
        <v>537</v>
      </c>
      <c r="E555" s="6"/>
      <c r="F555" s="6"/>
      <c r="G555" s="6"/>
      <c r="H555" s="6"/>
      <c r="I555" s="8" t="s">
        <v>523</v>
      </c>
      <c r="J555" s="6"/>
      <c r="K555" s="6"/>
      <c r="L555" s="6" t="s">
        <v>769</v>
      </c>
      <c r="M555" s="6" t="s">
        <v>866</v>
      </c>
      <c r="N555" s="6"/>
    </row>
    <row r="556" spans="1:14" ht="84.85" hidden="1" customHeight="1" x14ac:dyDescent="0.3">
      <c r="A556" s="7" t="s">
        <v>1144</v>
      </c>
      <c r="B556" s="7" t="s">
        <v>1145</v>
      </c>
      <c r="C556" s="3">
        <v>1667</v>
      </c>
      <c r="D556" s="7" t="s">
        <v>522</v>
      </c>
      <c r="E556" s="4"/>
      <c r="F556" s="4"/>
      <c r="G556" s="4"/>
      <c r="H556" s="4"/>
      <c r="I556" s="9" t="s">
        <v>523</v>
      </c>
      <c r="J556" s="4"/>
      <c r="K556" s="4"/>
      <c r="L556" s="4" t="s">
        <v>727</v>
      </c>
      <c r="M556" s="4" t="s">
        <v>866</v>
      </c>
      <c r="N556" s="4"/>
    </row>
    <row r="557" spans="1:14" ht="72.75" hidden="1" customHeight="1" x14ac:dyDescent="0.3">
      <c r="A557" s="5" t="s">
        <v>1144</v>
      </c>
      <c r="B557" s="5" t="s">
        <v>1145</v>
      </c>
      <c r="C557" s="2">
        <v>1668</v>
      </c>
      <c r="D557" s="5" t="s">
        <v>526</v>
      </c>
      <c r="E557" s="6"/>
      <c r="F557" s="6"/>
      <c r="G557" s="6"/>
      <c r="H557" s="6"/>
      <c r="I557" s="8" t="s">
        <v>523</v>
      </c>
      <c r="J557" s="6"/>
      <c r="K557" s="6"/>
      <c r="L557" s="6" t="s">
        <v>735</v>
      </c>
      <c r="M557" s="6"/>
      <c r="N557" s="6"/>
    </row>
    <row r="558" spans="1:14" ht="72.75" hidden="1" customHeight="1" x14ac:dyDescent="0.3">
      <c r="A558" s="7" t="s">
        <v>1144</v>
      </c>
      <c r="B558" s="7" t="s">
        <v>1145</v>
      </c>
      <c r="C558" s="3">
        <v>1669</v>
      </c>
      <c r="D558" s="7" t="s">
        <v>551</v>
      </c>
      <c r="E558" s="4"/>
      <c r="F558" s="4"/>
      <c r="G558" s="4"/>
      <c r="H558" s="4"/>
      <c r="I558" s="9" t="s">
        <v>523</v>
      </c>
      <c r="J558" s="4"/>
      <c r="K558" s="4"/>
      <c r="L558" s="4" t="s">
        <v>770</v>
      </c>
      <c r="M558" s="4"/>
      <c r="N558" s="4"/>
    </row>
    <row r="559" spans="1:14" ht="48.85" hidden="1" customHeight="1" x14ac:dyDescent="0.3">
      <c r="A559" s="5" t="s">
        <v>1144</v>
      </c>
      <c r="B559" s="5" t="s">
        <v>1145</v>
      </c>
      <c r="C559" s="2">
        <v>1783</v>
      </c>
      <c r="D559" s="5" t="s">
        <v>1395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96.8" hidden="1" customHeight="1" x14ac:dyDescent="0.3">
      <c r="A560" s="7" t="s">
        <v>1144</v>
      </c>
      <c r="B560" s="7" t="s">
        <v>1145</v>
      </c>
      <c r="C560" s="3">
        <v>1692</v>
      </c>
      <c r="D560" s="7" t="s">
        <v>344</v>
      </c>
      <c r="E560" s="4"/>
      <c r="F560" s="4" t="s">
        <v>345</v>
      </c>
      <c r="G560" s="4"/>
      <c r="H560" s="4"/>
      <c r="I560" s="4"/>
      <c r="J560" s="4"/>
      <c r="K560" s="4" t="s">
        <v>653</v>
      </c>
      <c r="L560" s="4"/>
      <c r="M560" s="4"/>
      <c r="N560" s="4"/>
    </row>
    <row r="561" spans="1:14" ht="48.85" hidden="1" customHeight="1" x14ac:dyDescent="0.3">
      <c r="A561" s="5" t="s">
        <v>1144</v>
      </c>
      <c r="B561" s="5" t="s">
        <v>1145</v>
      </c>
      <c r="C561" s="2">
        <v>1787</v>
      </c>
      <c r="D561" s="5" t="s">
        <v>1439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204.8" hidden="1" customHeight="1" x14ac:dyDescent="0.3">
      <c r="A562" s="7" t="s">
        <v>1144</v>
      </c>
      <c r="B562" s="7" t="s">
        <v>1145</v>
      </c>
      <c r="C562" s="3">
        <v>1705</v>
      </c>
      <c r="D562" s="7" t="s">
        <v>564</v>
      </c>
      <c r="E562" s="4"/>
      <c r="F562" s="4"/>
      <c r="G562" s="4"/>
      <c r="H562" s="4"/>
      <c r="I562" s="9" t="s">
        <v>565</v>
      </c>
      <c r="J562" s="4"/>
      <c r="K562" s="4" t="s">
        <v>650</v>
      </c>
      <c r="L562" s="4"/>
      <c r="M562" s="4"/>
      <c r="N562" s="4" t="s">
        <v>1631</v>
      </c>
    </row>
    <row r="563" spans="1:14" ht="132.80000000000001" hidden="1" customHeight="1" x14ac:dyDescent="0.3">
      <c r="A563" s="5" t="s">
        <v>1144</v>
      </c>
      <c r="B563" s="5" t="s">
        <v>1145</v>
      </c>
      <c r="C563" s="2">
        <v>1763</v>
      </c>
      <c r="D563" s="5" t="s">
        <v>386</v>
      </c>
      <c r="E563" s="6"/>
      <c r="F563" s="5" t="s">
        <v>387</v>
      </c>
      <c r="G563" s="6"/>
      <c r="H563" s="6"/>
      <c r="I563" s="6"/>
      <c r="J563" s="6"/>
      <c r="K563" s="6"/>
      <c r="L563" s="6" t="s">
        <v>804</v>
      </c>
      <c r="M563" s="6"/>
      <c r="N563" s="6"/>
    </row>
    <row r="564" spans="1:14" ht="48.85" hidden="1" customHeight="1" x14ac:dyDescent="0.3">
      <c r="A564" s="7" t="s">
        <v>1144</v>
      </c>
      <c r="B564" s="7" t="s">
        <v>1145</v>
      </c>
      <c r="C564" s="3">
        <v>1795</v>
      </c>
      <c r="D564" s="7" t="s">
        <v>1565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60.8" hidden="1" customHeight="1" x14ac:dyDescent="0.3">
      <c r="A565" s="5" t="s">
        <v>1144</v>
      </c>
      <c r="B565" s="5" t="s">
        <v>1145</v>
      </c>
      <c r="C565" s="2">
        <v>520</v>
      </c>
      <c r="D565" s="5" t="s">
        <v>472</v>
      </c>
      <c r="E565" s="6"/>
      <c r="F565" s="6" t="s">
        <v>473</v>
      </c>
      <c r="G565" s="6"/>
      <c r="H565" s="6"/>
      <c r="I565" s="6"/>
      <c r="J565" s="6"/>
      <c r="K565" s="6"/>
      <c r="L565" s="6"/>
      <c r="M565" s="6"/>
      <c r="N565" s="6"/>
    </row>
    <row r="566" spans="1:14" ht="84.85" hidden="1" customHeight="1" x14ac:dyDescent="0.3">
      <c r="A566" s="7" t="s">
        <v>1207</v>
      </c>
      <c r="B566" s="7" t="s">
        <v>1208</v>
      </c>
      <c r="C566" s="3">
        <v>1873</v>
      </c>
      <c r="D566" s="7" t="s">
        <v>486</v>
      </c>
      <c r="E566" s="4"/>
      <c r="F566" s="4"/>
      <c r="G566" s="4" t="s">
        <v>487</v>
      </c>
      <c r="H566" s="4"/>
      <c r="I566" s="4"/>
      <c r="J566" s="4"/>
      <c r="K566" s="4"/>
      <c r="L566" s="4" t="s">
        <v>807</v>
      </c>
      <c r="M566" s="4"/>
      <c r="N566" s="4"/>
    </row>
    <row r="567" spans="1:14" ht="60.8" hidden="1" customHeight="1" x14ac:dyDescent="0.3">
      <c r="A567" s="5" t="s">
        <v>1207</v>
      </c>
      <c r="B567" s="5" t="s">
        <v>1208</v>
      </c>
      <c r="C567" s="2">
        <v>1875</v>
      </c>
      <c r="D567" s="5" t="s">
        <v>489</v>
      </c>
      <c r="E567" s="6"/>
      <c r="F567" s="6"/>
      <c r="G567" s="6" t="s">
        <v>490</v>
      </c>
      <c r="H567" s="6"/>
      <c r="I567" s="6"/>
      <c r="J567" s="6"/>
      <c r="K567" s="6"/>
      <c r="L567" s="6" t="s">
        <v>814</v>
      </c>
      <c r="M567" s="6" t="s">
        <v>879</v>
      </c>
      <c r="N567" s="6"/>
    </row>
    <row r="568" spans="1:14" ht="84.85" hidden="1" customHeight="1" x14ac:dyDescent="0.3">
      <c r="A568" s="7" t="s">
        <v>1207</v>
      </c>
      <c r="B568" s="7" t="s">
        <v>1208</v>
      </c>
      <c r="C568" s="3">
        <v>1871</v>
      </c>
      <c r="D568" s="7" t="s">
        <v>483</v>
      </c>
      <c r="E568" s="4"/>
      <c r="F568" s="4"/>
      <c r="G568" s="4" t="s">
        <v>484</v>
      </c>
      <c r="H568" s="4"/>
      <c r="I568" s="4"/>
      <c r="J568" s="4"/>
      <c r="K568" s="4"/>
      <c r="L568" s="4" t="s">
        <v>781</v>
      </c>
      <c r="M568" s="4" t="s">
        <v>877</v>
      </c>
      <c r="N568" s="4"/>
    </row>
    <row r="569" spans="1:14" ht="72.75" hidden="1" customHeight="1" x14ac:dyDescent="0.3">
      <c r="A569" s="5" t="s">
        <v>1207</v>
      </c>
      <c r="B569" s="5" t="s">
        <v>1208</v>
      </c>
      <c r="C569" s="2">
        <v>1985</v>
      </c>
      <c r="D569" s="5" t="s">
        <v>392</v>
      </c>
      <c r="E569" s="6"/>
      <c r="F569" s="6" t="s">
        <v>393</v>
      </c>
      <c r="G569" s="6"/>
      <c r="H569" s="6"/>
      <c r="I569" s="6"/>
      <c r="J569" s="6"/>
      <c r="K569" s="6"/>
      <c r="L569" s="6" t="s">
        <v>812</v>
      </c>
      <c r="M569" s="6"/>
      <c r="N569" s="6"/>
    </row>
    <row r="570" spans="1:14" ht="132.80000000000001" hidden="1" customHeight="1" x14ac:dyDescent="0.3">
      <c r="A570" s="7" t="s">
        <v>1207</v>
      </c>
      <c r="B570" s="7" t="s">
        <v>1208</v>
      </c>
      <c r="C570" s="3">
        <v>1601</v>
      </c>
      <c r="D570" s="7" t="s">
        <v>307</v>
      </c>
      <c r="E570" s="4"/>
      <c r="F570" s="4" t="s">
        <v>308</v>
      </c>
      <c r="G570" s="4"/>
      <c r="H570" s="4"/>
      <c r="I570" s="4"/>
      <c r="J570" s="4"/>
      <c r="K570" s="4"/>
      <c r="L570" s="4"/>
      <c r="M570" s="4"/>
      <c r="N570" s="4"/>
    </row>
    <row r="571" spans="1:14" ht="144.75" hidden="1" customHeight="1" x14ac:dyDescent="0.3">
      <c r="A571" s="5" t="s">
        <v>1207</v>
      </c>
      <c r="B571" s="5" t="s">
        <v>1208</v>
      </c>
      <c r="C571" s="2">
        <v>1605</v>
      </c>
      <c r="D571" s="5" t="s">
        <v>376</v>
      </c>
      <c r="E571" s="6"/>
      <c r="F571" s="6" t="s">
        <v>377</v>
      </c>
      <c r="G571" s="6"/>
      <c r="H571" s="6"/>
      <c r="I571" s="6"/>
      <c r="J571" s="6"/>
      <c r="K571" s="6"/>
      <c r="L571" s="6"/>
      <c r="M571" s="6"/>
      <c r="N571" s="6"/>
    </row>
    <row r="572" spans="1:14" ht="144.75" hidden="1" customHeight="1" x14ac:dyDescent="0.3">
      <c r="A572" s="7" t="s">
        <v>1207</v>
      </c>
      <c r="B572" s="7" t="s">
        <v>1208</v>
      </c>
      <c r="C572" s="3">
        <v>1903</v>
      </c>
      <c r="D572" s="7" t="s">
        <v>201</v>
      </c>
      <c r="E572" s="4" t="s">
        <v>85</v>
      </c>
      <c r="F572" s="4" t="s">
        <v>390</v>
      </c>
      <c r="G572" s="4"/>
      <c r="H572" s="4"/>
      <c r="I572" s="11" t="s">
        <v>567</v>
      </c>
      <c r="J572" s="4"/>
      <c r="K572" s="4"/>
      <c r="L572" s="4" t="s">
        <v>736</v>
      </c>
      <c r="M572" s="4"/>
      <c r="N572" s="4"/>
    </row>
    <row r="573" spans="1:14" ht="132.80000000000001" hidden="1" customHeight="1" x14ac:dyDescent="0.3">
      <c r="A573" s="5" t="s">
        <v>1207</v>
      </c>
      <c r="B573" s="5" t="s">
        <v>1208</v>
      </c>
      <c r="C573" s="2">
        <v>1607</v>
      </c>
      <c r="D573" s="5" t="s">
        <v>401</v>
      </c>
      <c r="E573" s="6"/>
      <c r="F573" s="6" t="s">
        <v>308</v>
      </c>
      <c r="G573" s="6"/>
      <c r="H573" s="6"/>
      <c r="I573" s="6"/>
      <c r="J573" s="6"/>
      <c r="K573" s="6"/>
      <c r="L573" s="6"/>
      <c r="M573" s="6"/>
      <c r="N573" s="6"/>
    </row>
    <row r="574" spans="1:14" ht="60.8" hidden="1" customHeight="1" x14ac:dyDescent="0.3">
      <c r="A574" s="7" t="s">
        <v>1207</v>
      </c>
      <c r="B574" s="7" t="s">
        <v>1208</v>
      </c>
      <c r="C574" s="3">
        <v>520</v>
      </c>
      <c r="D574" s="7" t="s">
        <v>472</v>
      </c>
      <c r="E574" s="4"/>
      <c r="F574" s="4" t="s">
        <v>473</v>
      </c>
      <c r="G574" s="4"/>
      <c r="H574" s="4"/>
      <c r="I574" s="4"/>
      <c r="J574" s="4"/>
      <c r="K574" s="4"/>
      <c r="L574" s="4"/>
      <c r="M574" s="4"/>
      <c r="N574" s="4"/>
    </row>
    <row r="575" spans="1:14" ht="108.75" hidden="1" customHeight="1" x14ac:dyDescent="0.3">
      <c r="A575" s="5" t="s">
        <v>981</v>
      </c>
      <c r="B575" s="5" t="s">
        <v>982</v>
      </c>
      <c r="C575" s="2">
        <v>1575</v>
      </c>
      <c r="D575" s="5" t="s">
        <v>716</v>
      </c>
      <c r="E575" s="6"/>
      <c r="F575" s="6"/>
      <c r="G575" s="6"/>
      <c r="H575" s="6"/>
      <c r="I575" s="6"/>
      <c r="J575" s="6"/>
      <c r="K575" s="6"/>
      <c r="L575" s="6" t="s">
        <v>717</v>
      </c>
      <c r="M575" s="6"/>
      <c r="N575" s="6"/>
    </row>
    <row r="576" spans="1:14" ht="108.75" hidden="1" customHeight="1" x14ac:dyDescent="0.3">
      <c r="A576" s="7" t="s">
        <v>981</v>
      </c>
      <c r="B576" s="7" t="s">
        <v>982</v>
      </c>
      <c r="C576" s="3">
        <v>1576</v>
      </c>
      <c r="D576" s="7" t="s">
        <v>719</v>
      </c>
      <c r="E576" s="4"/>
      <c r="F576" s="4"/>
      <c r="G576" s="4"/>
      <c r="H576" s="4"/>
      <c r="I576" s="4"/>
      <c r="J576" s="4"/>
      <c r="K576" s="4"/>
      <c r="L576" s="4" t="s">
        <v>720</v>
      </c>
      <c r="M576" s="4"/>
      <c r="N576" s="4"/>
    </row>
    <row r="577" spans="1:14" ht="108.75" hidden="1" customHeight="1" x14ac:dyDescent="0.3">
      <c r="A577" s="5" t="s">
        <v>981</v>
      </c>
      <c r="B577" s="5" t="s">
        <v>982</v>
      </c>
      <c r="C577" s="2">
        <v>1577</v>
      </c>
      <c r="D577" s="5" t="s">
        <v>722</v>
      </c>
      <c r="E577" s="6"/>
      <c r="F577" s="6"/>
      <c r="G577" s="6"/>
      <c r="H577" s="6"/>
      <c r="I577" s="6"/>
      <c r="J577" s="6"/>
      <c r="K577" s="6"/>
      <c r="L577" s="6" t="s">
        <v>723</v>
      </c>
      <c r="M577" s="6"/>
      <c r="N577" s="6"/>
    </row>
    <row r="578" spans="1:14" ht="108.75" hidden="1" customHeight="1" x14ac:dyDescent="0.3">
      <c r="A578" s="7" t="s">
        <v>981</v>
      </c>
      <c r="B578" s="7" t="s">
        <v>982</v>
      </c>
      <c r="C578" s="3">
        <v>1578</v>
      </c>
      <c r="D578" s="7" t="s">
        <v>725</v>
      </c>
      <c r="E578" s="4"/>
      <c r="F578" s="4"/>
      <c r="G578" s="4"/>
      <c r="H578" s="4"/>
      <c r="I578" s="4"/>
      <c r="J578" s="4"/>
      <c r="K578" s="4"/>
      <c r="L578" s="4" t="s">
        <v>726</v>
      </c>
      <c r="M578" s="4"/>
      <c r="N578" s="4"/>
    </row>
    <row r="579" spans="1:14" ht="60.8" hidden="1" customHeight="1" x14ac:dyDescent="0.3">
      <c r="A579" s="5" t="s">
        <v>981</v>
      </c>
      <c r="B579" s="5" t="s">
        <v>982</v>
      </c>
      <c r="C579" s="2">
        <v>520</v>
      </c>
      <c r="D579" s="5" t="s">
        <v>472</v>
      </c>
      <c r="E579" s="6"/>
      <c r="F579" s="6" t="s">
        <v>473</v>
      </c>
      <c r="G579" s="6"/>
      <c r="H579" s="6"/>
      <c r="I579" s="6"/>
      <c r="J579" s="6"/>
      <c r="K579" s="6"/>
      <c r="L579" s="6"/>
      <c r="M579" s="6"/>
      <c r="N579" s="6"/>
    </row>
    <row r="580" spans="1:14" ht="108.75" hidden="1" customHeight="1" x14ac:dyDescent="0.3">
      <c r="A580" s="7" t="s">
        <v>1324</v>
      </c>
      <c r="B580" s="7" t="s">
        <v>1325</v>
      </c>
      <c r="C580" s="3">
        <v>1866</v>
      </c>
      <c r="D580" s="7" t="s">
        <v>843</v>
      </c>
      <c r="E580" s="4"/>
      <c r="F580" s="4"/>
      <c r="G580" s="4"/>
      <c r="H580" s="4"/>
      <c r="I580" s="4"/>
      <c r="J580" s="4"/>
      <c r="K580" s="4"/>
      <c r="L580" s="4" t="s">
        <v>844</v>
      </c>
      <c r="M580" s="4"/>
      <c r="N580" s="4"/>
    </row>
    <row r="581" spans="1:14" ht="108.75" hidden="1" customHeight="1" x14ac:dyDescent="0.3">
      <c r="A581" s="5" t="s">
        <v>1324</v>
      </c>
      <c r="B581" s="5" t="s">
        <v>1325</v>
      </c>
      <c r="C581" s="2">
        <v>1867</v>
      </c>
      <c r="D581" s="5" t="s">
        <v>846</v>
      </c>
      <c r="E581" s="6"/>
      <c r="F581" s="6"/>
      <c r="G581" s="6"/>
      <c r="H581" s="6"/>
      <c r="I581" s="6"/>
      <c r="J581" s="6"/>
      <c r="K581" s="6"/>
      <c r="L581" s="6" t="s">
        <v>847</v>
      </c>
      <c r="M581" s="6"/>
      <c r="N581" s="6"/>
    </row>
    <row r="582" spans="1:14" ht="96.8" hidden="1" customHeight="1" x14ac:dyDescent="0.3">
      <c r="A582" s="7" t="s">
        <v>1324</v>
      </c>
      <c r="B582" s="7" t="s">
        <v>1325</v>
      </c>
      <c r="C582" s="3">
        <v>1868</v>
      </c>
      <c r="D582" s="7" t="s">
        <v>849</v>
      </c>
      <c r="E582" s="4"/>
      <c r="F582" s="4"/>
      <c r="G582" s="4"/>
      <c r="H582" s="4"/>
      <c r="I582" s="4"/>
      <c r="J582" s="4"/>
      <c r="K582" s="4"/>
      <c r="L582" s="4" t="s">
        <v>1634</v>
      </c>
      <c r="M582" s="4"/>
      <c r="N582" s="4"/>
    </row>
    <row r="583" spans="1:14" ht="108.75" hidden="1" customHeight="1" x14ac:dyDescent="0.3">
      <c r="A583" s="5" t="s">
        <v>1324</v>
      </c>
      <c r="B583" s="5" t="s">
        <v>1325</v>
      </c>
      <c r="C583" s="2">
        <v>1869</v>
      </c>
      <c r="D583" s="5" t="s">
        <v>851</v>
      </c>
      <c r="E583" s="6"/>
      <c r="F583" s="6"/>
      <c r="G583" s="6"/>
      <c r="H583" s="6"/>
      <c r="I583" s="6"/>
      <c r="J583" s="6"/>
      <c r="K583" s="6"/>
      <c r="L583" s="6" t="s">
        <v>852</v>
      </c>
      <c r="M583" s="6"/>
      <c r="N583" s="6"/>
    </row>
    <row r="584" spans="1:14" ht="48.85" hidden="1" customHeight="1" x14ac:dyDescent="0.3">
      <c r="A584" s="7" t="s">
        <v>1324</v>
      </c>
      <c r="B584" s="7" t="s">
        <v>1325</v>
      </c>
      <c r="C584" s="3">
        <v>1887</v>
      </c>
      <c r="D584" s="7" t="s">
        <v>796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48.85" hidden="1" customHeight="1" x14ac:dyDescent="0.3">
      <c r="A585" s="5" t="s">
        <v>1324</v>
      </c>
      <c r="B585" s="5" t="s">
        <v>1325</v>
      </c>
      <c r="C585" s="2">
        <v>1888</v>
      </c>
      <c r="D585" s="5" t="s">
        <v>793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96.8" hidden="1" customHeight="1" x14ac:dyDescent="0.3">
      <c r="A586" s="7" t="s">
        <v>1324</v>
      </c>
      <c r="B586" s="7" t="s">
        <v>1325</v>
      </c>
      <c r="C586" s="3">
        <v>1718</v>
      </c>
      <c r="D586" s="7" t="s">
        <v>416</v>
      </c>
      <c r="E586" s="4"/>
      <c r="F586" s="4" t="s">
        <v>417</v>
      </c>
      <c r="G586" s="4"/>
      <c r="H586" s="4"/>
      <c r="I586" s="4"/>
      <c r="J586" s="4"/>
      <c r="K586" s="4"/>
      <c r="L586" s="4"/>
      <c r="M586" s="4"/>
      <c r="N586" s="4"/>
    </row>
    <row r="587" spans="1:14" ht="36.75" hidden="1" customHeight="1" x14ac:dyDescent="0.3">
      <c r="A587" s="5" t="s">
        <v>1324</v>
      </c>
      <c r="B587" s="5" t="s">
        <v>1325</v>
      </c>
      <c r="C587" s="2">
        <v>1713</v>
      </c>
      <c r="D587" s="5" t="s">
        <v>886</v>
      </c>
      <c r="E587" s="6"/>
      <c r="F587" s="6"/>
      <c r="G587" s="6"/>
      <c r="H587" s="6"/>
      <c r="I587" s="6"/>
      <c r="J587" s="6"/>
      <c r="K587" s="6"/>
      <c r="L587" s="6"/>
      <c r="M587" s="6" t="s">
        <v>887</v>
      </c>
      <c r="N587" s="6"/>
    </row>
    <row r="588" spans="1:14" ht="60.8" hidden="1" customHeight="1" x14ac:dyDescent="0.3">
      <c r="A588" s="7" t="s">
        <v>1324</v>
      </c>
      <c r="B588" s="7" t="s">
        <v>1325</v>
      </c>
      <c r="C588" s="3">
        <v>520</v>
      </c>
      <c r="D588" s="7" t="s">
        <v>472</v>
      </c>
      <c r="E588" s="4"/>
      <c r="F588" s="4" t="s">
        <v>473</v>
      </c>
      <c r="G588" s="4"/>
      <c r="H588" s="4"/>
      <c r="I588" s="4"/>
      <c r="J588" s="4"/>
      <c r="K588" s="4"/>
      <c r="L588" s="4"/>
      <c r="M588" s="4"/>
      <c r="N588" s="4"/>
    </row>
    <row r="589" spans="1:14" ht="144.75" hidden="1" customHeight="1" x14ac:dyDescent="0.3">
      <c r="A589" s="5" t="s">
        <v>1230</v>
      </c>
      <c r="B589" s="5" t="s">
        <v>232</v>
      </c>
      <c r="C589" s="2">
        <v>1903</v>
      </c>
      <c r="D589" s="5" t="s">
        <v>201</v>
      </c>
      <c r="E589" s="6" t="s">
        <v>68</v>
      </c>
      <c r="F589" s="5" t="s">
        <v>390</v>
      </c>
      <c r="G589" s="6"/>
      <c r="H589" s="6"/>
      <c r="I589" s="10" t="s">
        <v>567</v>
      </c>
      <c r="J589" s="6"/>
      <c r="K589" s="6"/>
      <c r="L589" s="6" t="s">
        <v>736</v>
      </c>
      <c r="M589" s="6"/>
      <c r="N589" s="6"/>
    </row>
    <row r="590" spans="1:14" ht="144.75" hidden="1" customHeight="1" x14ac:dyDescent="0.3">
      <c r="A590" s="7" t="s">
        <v>1230</v>
      </c>
      <c r="B590" s="7" t="s">
        <v>232</v>
      </c>
      <c r="C590" s="3">
        <v>1905</v>
      </c>
      <c r="D590" s="7" t="s">
        <v>198</v>
      </c>
      <c r="E590" s="4" t="s">
        <v>199</v>
      </c>
      <c r="F590" s="4" t="s">
        <v>390</v>
      </c>
      <c r="G590" s="4"/>
      <c r="H590" s="4"/>
      <c r="I590" s="11" t="s">
        <v>529</v>
      </c>
      <c r="J590" s="4"/>
      <c r="K590" s="4"/>
      <c r="L590" s="4" t="s">
        <v>740</v>
      </c>
      <c r="M590" s="4"/>
      <c r="N590" s="4"/>
    </row>
    <row r="591" spans="1:14" ht="144.75" hidden="1" customHeight="1" x14ac:dyDescent="0.3">
      <c r="A591" s="5" t="s">
        <v>1230</v>
      </c>
      <c r="B591" s="5" t="s">
        <v>232</v>
      </c>
      <c r="C591" s="2">
        <v>1907</v>
      </c>
      <c r="D591" s="5" t="s">
        <v>230</v>
      </c>
      <c r="E591" s="6" t="s">
        <v>68</v>
      </c>
      <c r="F591" s="5" t="s">
        <v>390</v>
      </c>
      <c r="G591" s="6"/>
      <c r="H591" s="6"/>
      <c r="I591" s="10" t="s">
        <v>571</v>
      </c>
      <c r="J591" s="6"/>
      <c r="K591" s="6"/>
      <c r="L591" s="6" t="s">
        <v>741</v>
      </c>
      <c r="M591" s="6"/>
      <c r="N591" s="6"/>
    </row>
    <row r="592" spans="1:14" ht="144.75" hidden="1" customHeight="1" x14ac:dyDescent="0.3">
      <c r="A592" s="7" t="s">
        <v>1230</v>
      </c>
      <c r="B592" s="7" t="s">
        <v>232</v>
      </c>
      <c r="C592" s="3">
        <v>1909</v>
      </c>
      <c r="D592" s="7" t="s">
        <v>431</v>
      </c>
      <c r="E592" s="4"/>
      <c r="F592" s="4" t="s">
        <v>390</v>
      </c>
      <c r="G592" s="4"/>
      <c r="H592" s="4"/>
      <c r="I592" s="11" t="s">
        <v>573</v>
      </c>
      <c r="J592" s="4"/>
      <c r="K592" s="4"/>
      <c r="L592" s="4" t="s">
        <v>742</v>
      </c>
      <c r="M592" s="4"/>
      <c r="N592" s="4"/>
    </row>
    <row r="593" spans="1:14" ht="48.85" hidden="1" customHeight="1" x14ac:dyDescent="0.3">
      <c r="A593" s="5" t="s">
        <v>1230</v>
      </c>
      <c r="B593" s="5" t="s">
        <v>232</v>
      </c>
      <c r="C593" s="2">
        <v>1908</v>
      </c>
      <c r="D593" s="5" t="s">
        <v>1421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48.85" hidden="1" customHeight="1" x14ac:dyDescent="0.3">
      <c r="A594" s="7" t="s">
        <v>1230</v>
      </c>
      <c r="B594" s="7" t="s">
        <v>232</v>
      </c>
      <c r="C594" s="3">
        <v>1901</v>
      </c>
      <c r="D594" s="7" t="s">
        <v>1453</v>
      </c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48.85" hidden="1" customHeight="1" x14ac:dyDescent="0.3">
      <c r="A595" s="5" t="s">
        <v>1230</v>
      </c>
      <c r="B595" s="5" t="s">
        <v>232</v>
      </c>
      <c r="C595" s="2">
        <v>1904</v>
      </c>
      <c r="D595" s="5" t="s">
        <v>1498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72.75" hidden="1" customHeight="1" x14ac:dyDescent="0.3">
      <c r="A596" s="7" t="s">
        <v>1230</v>
      </c>
      <c r="B596" s="7" t="s">
        <v>232</v>
      </c>
      <c r="C596" s="3">
        <v>1902</v>
      </c>
      <c r="D596" s="7" t="s">
        <v>232</v>
      </c>
      <c r="E596" s="4" t="s">
        <v>233</v>
      </c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60.8" hidden="1" customHeight="1" x14ac:dyDescent="0.3">
      <c r="A597" s="5" t="s">
        <v>1230</v>
      </c>
      <c r="B597" s="5" t="s">
        <v>232</v>
      </c>
      <c r="C597" s="2">
        <v>1906</v>
      </c>
      <c r="D597" s="5" t="s">
        <v>1512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60.8" hidden="1" customHeight="1" x14ac:dyDescent="0.3">
      <c r="A598" s="7" t="s">
        <v>1230</v>
      </c>
      <c r="B598" s="7" t="s">
        <v>232</v>
      </c>
      <c r="C598" s="3">
        <v>520</v>
      </c>
      <c r="D598" s="7" t="s">
        <v>472</v>
      </c>
      <c r="E598" s="4"/>
      <c r="F598" s="4" t="s">
        <v>473</v>
      </c>
      <c r="G598" s="4"/>
      <c r="H598" s="4"/>
      <c r="I598" s="4"/>
      <c r="J598" s="4"/>
      <c r="K598" s="4"/>
      <c r="L598" s="4"/>
      <c r="M598" s="4"/>
      <c r="N598" s="4"/>
    </row>
    <row r="599" spans="1:14" ht="48.85" hidden="1" customHeight="1" x14ac:dyDescent="0.3">
      <c r="A599" s="5" t="s">
        <v>1244</v>
      </c>
      <c r="B599" s="5" t="s">
        <v>1245</v>
      </c>
      <c r="C599" s="2">
        <v>2126</v>
      </c>
      <c r="D599" s="5" t="s">
        <v>1518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48.85" hidden="1" customHeight="1" x14ac:dyDescent="0.3">
      <c r="A600" s="7" t="s">
        <v>1244</v>
      </c>
      <c r="B600" s="7" t="s">
        <v>1245</v>
      </c>
      <c r="C600" s="3">
        <v>2127</v>
      </c>
      <c r="D600" s="7" t="s">
        <v>1519</v>
      </c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48.85" hidden="1" customHeight="1" x14ac:dyDescent="0.3">
      <c r="A601" s="5" t="s">
        <v>1244</v>
      </c>
      <c r="B601" s="5" t="s">
        <v>1245</v>
      </c>
      <c r="C601" s="2">
        <v>2128</v>
      </c>
      <c r="D601" s="5" t="s">
        <v>1520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48.85" hidden="1" customHeight="1" x14ac:dyDescent="0.3">
      <c r="A602" s="7" t="s">
        <v>1244</v>
      </c>
      <c r="B602" s="7" t="s">
        <v>1245</v>
      </c>
      <c r="C602" s="3">
        <v>2129</v>
      </c>
      <c r="D602" s="7" t="s">
        <v>1521</v>
      </c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48.85" hidden="1" customHeight="1" x14ac:dyDescent="0.3">
      <c r="A603" s="5" t="s">
        <v>1244</v>
      </c>
      <c r="B603" s="5" t="s">
        <v>1245</v>
      </c>
      <c r="C603" s="2">
        <v>2124</v>
      </c>
      <c r="D603" s="5" t="s">
        <v>1403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48.85" hidden="1" customHeight="1" x14ac:dyDescent="0.3">
      <c r="A604" s="7" t="s">
        <v>1244</v>
      </c>
      <c r="B604" s="7" t="s">
        <v>1245</v>
      </c>
      <c r="C604" s="3">
        <v>2125</v>
      </c>
      <c r="D604" s="7" t="s">
        <v>1462</v>
      </c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44.75" hidden="1" customHeight="1" x14ac:dyDescent="0.3">
      <c r="A605" s="5" t="s">
        <v>1244</v>
      </c>
      <c r="B605" s="5" t="s">
        <v>1245</v>
      </c>
      <c r="C605" s="2">
        <v>1823</v>
      </c>
      <c r="D605" s="5" t="s">
        <v>370</v>
      </c>
      <c r="E605" s="6"/>
      <c r="F605" s="6" t="s">
        <v>371</v>
      </c>
      <c r="G605" s="6"/>
      <c r="H605" s="6"/>
      <c r="I605" s="6"/>
      <c r="J605" s="6"/>
      <c r="K605" s="6"/>
      <c r="L605" s="6"/>
      <c r="M605" s="6"/>
      <c r="N605" s="6"/>
    </row>
    <row r="606" spans="1:14" ht="144.75" hidden="1" customHeight="1" x14ac:dyDescent="0.3">
      <c r="A606" s="7" t="s">
        <v>1244</v>
      </c>
      <c r="B606" s="7" t="s">
        <v>1245</v>
      </c>
      <c r="C606" s="3">
        <v>1827</v>
      </c>
      <c r="D606" s="7" t="s">
        <v>379</v>
      </c>
      <c r="E606" s="4"/>
      <c r="F606" s="4" t="s">
        <v>371</v>
      </c>
      <c r="G606" s="4"/>
      <c r="H606" s="4"/>
      <c r="I606" s="4"/>
      <c r="J606" s="4"/>
      <c r="K606" s="4"/>
      <c r="L606" s="4"/>
      <c r="M606" s="4"/>
      <c r="N606" s="4"/>
    </row>
    <row r="607" spans="1:14" ht="72.75" hidden="1" customHeight="1" x14ac:dyDescent="0.3">
      <c r="A607" s="5" t="s">
        <v>1244</v>
      </c>
      <c r="B607" s="5" t="s">
        <v>1245</v>
      </c>
      <c r="C607" s="2">
        <v>2122</v>
      </c>
      <c r="D607" s="5" t="s">
        <v>1499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48.85" hidden="1" customHeight="1" x14ac:dyDescent="0.3">
      <c r="A608" s="7" t="s">
        <v>1244</v>
      </c>
      <c r="B608" s="7" t="s">
        <v>1245</v>
      </c>
      <c r="C608" s="3">
        <v>2123</v>
      </c>
      <c r="D608" s="7" t="s">
        <v>1511</v>
      </c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60.8" hidden="1" customHeight="1" x14ac:dyDescent="0.3">
      <c r="A609" s="5" t="s">
        <v>1244</v>
      </c>
      <c r="B609" s="5" t="s">
        <v>1245</v>
      </c>
      <c r="C609" s="2">
        <v>520</v>
      </c>
      <c r="D609" s="5" t="s">
        <v>472</v>
      </c>
      <c r="E609" s="6"/>
      <c r="F609" s="6" t="s">
        <v>473</v>
      </c>
      <c r="G609" s="6"/>
      <c r="H609" s="6"/>
      <c r="I609" s="6"/>
      <c r="J609" s="6"/>
      <c r="K609" s="6"/>
      <c r="L609" s="6"/>
      <c r="M609" s="6"/>
      <c r="N609" s="6"/>
    </row>
    <row r="610" spans="1:14" ht="48.85" hidden="1" customHeight="1" x14ac:dyDescent="0.3">
      <c r="A610" s="7" t="s">
        <v>1337</v>
      </c>
      <c r="B610" s="7" t="s">
        <v>1338</v>
      </c>
      <c r="C610" s="3">
        <v>1862</v>
      </c>
      <c r="D610" s="7" t="s">
        <v>274</v>
      </c>
      <c r="E610" s="4" t="s">
        <v>275</v>
      </c>
      <c r="F610" s="4" t="s">
        <v>470</v>
      </c>
      <c r="G610" s="4"/>
      <c r="H610" s="4"/>
      <c r="I610" s="4"/>
      <c r="J610" s="4" t="s">
        <v>609</v>
      </c>
      <c r="K610" s="4"/>
      <c r="L610" s="4" t="s">
        <v>864</v>
      </c>
      <c r="M610" s="4" t="s">
        <v>891</v>
      </c>
      <c r="N610" s="4" t="s">
        <v>946</v>
      </c>
    </row>
    <row r="611" spans="1:14" ht="48.85" hidden="1" customHeight="1" x14ac:dyDescent="0.3">
      <c r="A611" s="5" t="s">
        <v>1337</v>
      </c>
      <c r="B611" s="5" t="s">
        <v>1338</v>
      </c>
      <c r="C611" s="2">
        <v>1863</v>
      </c>
      <c r="D611" s="5" t="s">
        <v>277</v>
      </c>
      <c r="E611" s="6" t="s">
        <v>275</v>
      </c>
      <c r="F611" s="6" t="s">
        <v>470</v>
      </c>
      <c r="G611" s="6"/>
      <c r="H611" s="6"/>
      <c r="I611" s="6"/>
      <c r="J611" s="6" t="s">
        <v>610</v>
      </c>
      <c r="K611" s="6"/>
      <c r="L611" s="6" t="s">
        <v>864</v>
      </c>
      <c r="M611" s="6" t="s">
        <v>892</v>
      </c>
      <c r="N611" s="6" t="s">
        <v>946</v>
      </c>
    </row>
    <row r="612" spans="1:14" ht="48.85" hidden="1" customHeight="1" x14ac:dyDescent="0.3">
      <c r="A612" s="7" t="s">
        <v>1337</v>
      </c>
      <c r="B612" s="7" t="s">
        <v>1338</v>
      </c>
      <c r="C612" s="3">
        <v>1864</v>
      </c>
      <c r="D612" s="7" t="s">
        <v>279</v>
      </c>
      <c r="E612" s="4" t="s">
        <v>275</v>
      </c>
      <c r="F612" s="4" t="s">
        <v>470</v>
      </c>
      <c r="G612" s="4"/>
      <c r="H612" s="4"/>
      <c r="I612" s="4"/>
      <c r="J612" s="4" t="s">
        <v>611</v>
      </c>
      <c r="K612" s="4"/>
      <c r="L612" s="4" t="s">
        <v>864</v>
      </c>
      <c r="M612" s="4" t="s">
        <v>893</v>
      </c>
      <c r="N612" s="4" t="s">
        <v>946</v>
      </c>
    </row>
    <row r="613" spans="1:14" ht="48.85" hidden="1" customHeight="1" x14ac:dyDescent="0.3">
      <c r="A613" s="5" t="s">
        <v>1337</v>
      </c>
      <c r="B613" s="5" t="s">
        <v>1338</v>
      </c>
      <c r="C613" s="2">
        <v>1865</v>
      </c>
      <c r="D613" s="5" t="s">
        <v>281</v>
      </c>
      <c r="E613" s="6" t="s">
        <v>275</v>
      </c>
      <c r="F613" s="6" t="s">
        <v>470</v>
      </c>
      <c r="G613" s="6"/>
      <c r="H613" s="6"/>
      <c r="I613" s="6"/>
      <c r="J613" s="6" t="s">
        <v>612</v>
      </c>
      <c r="K613" s="6"/>
      <c r="L613" s="6" t="s">
        <v>864</v>
      </c>
      <c r="M613" s="6" t="s">
        <v>894</v>
      </c>
      <c r="N613" s="6" t="s">
        <v>946</v>
      </c>
    </row>
    <row r="614" spans="1:14" ht="132.80000000000001" hidden="1" customHeight="1" x14ac:dyDescent="0.3">
      <c r="A614" s="7" t="s">
        <v>1337</v>
      </c>
      <c r="B614" s="7" t="s">
        <v>1338</v>
      </c>
      <c r="C614" s="3">
        <v>1983</v>
      </c>
      <c r="D614" s="7" t="s">
        <v>1398</v>
      </c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32.80000000000001" hidden="1" customHeight="1" x14ac:dyDescent="0.3">
      <c r="A615" s="5" t="s">
        <v>1337</v>
      </c>
      <c r="B615" s="5" t="s">
        <v>1338</v>
      </c>
      <c r="C615" s="2">
        <v>1987</v>
      </c>
      <c r="D615" s="5" t="s">
        <v>395</v>
      </c>
      <c r="E615" s="6"/>
      <c r="F615" s="6" t="s">
        <v>396</v>
      </c>
      <c r="G615" s="6"/>
      <c r="H615" s="6"/>
      <c r="I615" s="6"/>
      <c r="J615" s="6"/>
      <c r="K615" s="6"/>
      <c r="L615" s="6"/>
      <c r="M615" s="6"/>
      <c r="N615" s="6"/>
    </row>
    <row r="616" spans="1:14" ht="132.80000000000001" hidden="1" customHeight="1" x14ac:dyDescent="0.3">
      <c r="A616" s="7" t="s">
        <v>1337</v>
      </c>
      <c r="B616" s="7" t="s">
        <v>1338</v>
      </c>
      <c r="C616" s="3">
        <v>1989</v>
      </c>
      <c r="D616" s="7" t="s">
        <v>398</v>
      </c>
      <c r="E616" s="4"/>
      <c r="F616" s="4" t="s">
        <v>399</v>
      </c>
      <c r="G616" s="4"/>
      <c r="H616" s="4"/>
      <c r="I616" s="4"/>
      <c r="J616" s="4"/>
      <c r="K616" s="4"/>
      <c r="L616" s="4"/>
      <c r="M616" s="4"/>
      <c r="N616" s="4"/>
    </row>
    <row r="617" spans="1:14" ht="132.80000000000001" hidden="1" customHeight="1" x14ac:dyDescent="0.3">
      <c r="A617" s="5" t="s">
        <v>1337</v>
      </c>
      <c r="B617" s="5" t="s">
        <v>1338</v>
      </c>
      <c r="C617" s="2">
        <v>1982</v>
      </c>
      <c r="D617" s="5" t="s">
        <v>1528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32.80000000000001" hidden="1" customHeight="1" x14ac:dyDescent="0.3">
      <c r="A618" s="7" t="s">
        <v>1337</v>
      </c>
      <c r="B618" s="7" t="s">
        <v>1338</v>
      </c>
      <c r="C618" s="3">
        <v>520</v>
      </c>
      <c r="D618" s="7" t="s">
        <v>472</v>
      </c>
      <c r="E618" s="4"/>
      <c r="F618" s="4" t="s">
        <v>473</v>
      </c>
      <c r="G618" s="4"/>
      <c r="H618" s="4"/>
      <c r="I618" s="4"/>
      <c r="J618" s="4"/>
      <c r="K618" s="4"/>
      <c r="L618" s="4"/>
      <c r="M618" s="4"/>
      <c r="N618" s="4"/>
    </row>
    <row r="619" spans="1:14" ht="84.85" hidden="1" customHeight="1" x14ac:dyDescent="0.3">
      <c r="A619" s="5" t="s">
        <v>1235</v>
      </c>
      <c r="B619" s="5" t="s">
        <v>1236</v>
      </c>
      <c r="C619" s="2">
        <v>422</v>
      </c>
      <c r="D619" s="5" t="s">
        <v>240</v>
      </c>
      <c r="E619" s="6" t="s">
        <v>236</v>
      </c>
      <c r="F619" s="6"/>
      <c r="G619" s="6"/>
      <c r="H619" s="6"/>
      <c r="I619" s="6"/>
      <c r="J619" s="6"/>
      <c r="K619" s="6" t="s">
        <v>1635</v>
      </c>
      <c r="L619" s="6"/>
      <c r="M619" s="6" t="s">
        <v>882</v>
      </c>
      <c r="N619" s="6" t="s">
        <v>1636</v>
      </c>
    </row>
    <row r="620" spans="1:14" ht="84.85" hidden="1" customHeight="1" x14ac:dyDescent="0.3">
      <c r="A620" s="7" t="s">
        <v>1235</v>
      </c>
      <c r="B620" s="7" t="s">
        <v>1236</v>
      </c>
      <c r="C620" s="3">
        <v>425</v>
      </c>
      <c r="D620" s="7" t="s">
        <v>238</v>
      </c>
      <c r="E620" s="4" t="s">
        <v>236</v>
      </c>
      <c r="F620" s="4"/>
      <c r="G620" s="4" t="s">
        <v>492</v>
      </c>
      <c r="H620" s="4"/>
      <c r="I620" s="4"/>
      <c r="J620" s="4"/>
      <c r="K620" s="4"/>
      <c r="L620" s="4"/>
      <c r="M620" s="4" t="s">
        <v>881</v>
      </c>
      <c r="N620" s="4" t="s">
        <v>929</v>
      </c>
    </row>
    <row r="621" spans="1:14" ht="96.8" customHeight="1" x14ac:dyDescent="0.3">
      <c r="A621" s="5" t="s">
        <v>1235</v>
      </c>
      <c r="B621" s="5" t="s">
        <v>1236</v>
      </c>
      <c r="C621" s="2">
        <v>1401</v>
      </c>
      <c r="D621" s="5" t="s">
        <v>53</v>
      </c>
      <c r="E621" s="6" t="s">
        <v>54</v>
      </c>
      <c r="F621" s="6"/>
      <c r="G621" s="6" t="s">
        <v>498</v>
      </c>
      <c r="H621" s="6" t="s">
        <v>498</v>
      </c>
      <c r="I621" s="6"/>
      <c r="J621" s="6" t="s">
        <v>1612</v>
      </c>
      <c r="K621" s="6" t="s">
        <v>613</v>
      </c>
      <c r="L621" s="6"/>
      <c r="M621" s="6" t="s">
        <v>867</v>
      </c>
      <c r="N621" s="6" t="s">
        <v>895</v>
      </c>
    </row>
    <row r="622" spans="1:14" ht="144.75" hidden="1" customHeight="1" x14ac:dyDescent="0.3">
      <c r="A622" s="7" t="s">
        <v>1235</v>
      </c>
      <c r="B622" s="7" t="s">
        <v>1236</v>
      </c>
      <c r="C622" s="3">
        <v>1431</v>
      </c>
      <c r="D622" s="7" t="s">
        <v>146</v>
      </c>
      <c r="E622" s="4" t="s">
        <v>147</v>
      </c>
      <c r="F622" s="4" t="s">
        <v>296</v>
      </c>
      <c r="G622" s="4"/>
      <c r="H622" s="4"/>
      <c r="I622" s="9" t="s">
        <v>1637</v>
      </c>
      <c r="J622" s="4"/>
      <c r="K622" s="4" t="s">
        <v>657</v>
      </c>
      <c r="L622" s="4" t="s">
        <v>774</v>
      </c>
      <c r="M622" s="4"/>
      <c r="N622" s="4" t="s">
        <v>914</v>
      </c>
    </row>
    <row r="623" spans="1:14" ht="84.85" hidden="1" customHeight="1" x14ac:dyDescent="0.3">
      <c r="A623" s="5" t="s">
        <v>1235</v>
      </c>
      <c r="B623" s="5" t="s">
        <v>1236</v>
      </c>
      <c r="C623" s="2">
        <v>404</v>
      </c>
      <c r="D623" s="5" t="s">
        <v>1447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84.85" hidden="1" customHeight="1" x14ac:dyDescent="0.3">
      <c r="A624" s="7" t="s">
        <v>1235</v>
      </c>
      <c r="B624" s="7" t="s">
        <v>1236</v>
      </c>
      <c r="C624" s="3">
        <v>407</v>
      </c>
      <c r="D624" s="7" t="s">
        <v>919</v>
      </c>
      <c r="E624" s="4"/>
      <c r="F624" s="4"/>
      <c r="G624" s="4"/>
      <c r="H624" s="4"/>
      <c r="I624" s="4"/>
      <c r="J624" s="4"/>
      <c r="K624" s="4"/>
      <c r="L624" s="4"/>
      <c r="M624" s="4"/>
      <c r="N624" s="4" t="s">
        <v>920</v>
      </c>
    </row>
    <row r="625" spans="1:14" ht="84.85" hidden="1" customHeight="1" x14ac:dyDescent="0.3">
      <c r="A625" s="5" t="s">
        <v>1235</v>
      </c>
      <c r="B625" s="5" t="s">
        <v>1236</v>
      </c>
      <c r="C625" s="2">
        <v>410</v>
      </c>
      <c r="D625" s="5" t="s">
        <v>1486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84.85" hidden="1" customHeight="1" x14ac:dyDescent="0.3">
      <c r="A626" s="7" t="s">
        <v>1235</v>
      </c>
      <c r="B626" s="7" t="s">
        <v>1236</v>
      </c>
      <c r="C626" s="3">
        <v>437</v>
      </c>
      <c r="D626" s="7" t="s">
        <v>928</v>
      </c>
      <c r="E626" s="4"/>
      <c r="F626" s="4"/>
      <c r="G626" s="4"/>
      <c r="H626" s="4"/>
      <c r="I626" s="4"/>
      <c r="J626" s="4"/>
      <c r="K626" s="4"/>
      <c r="L626" s="4"/>
      <c r="M626" s="4"/>
      <c r="N626" s="4" t="s">
        <v>929</v>
      </c>
    </row>
    <row r="627" spans="1:14" ht="84.85" hidden="1" customHeight="1" x14ac:dyDescent="0.3">
      <c r="A627" s="5" t="s">
        <v>1235</v>
      </c>
      <c r="B627" s="5" t="s">
        <v>1236</v>
      </c>
      <c r="C627" s="2">
        <v>428</v>
      </c>
      <c r="D627" s="5" t="s">
        <v>936</v>
      </c>
      <c r="E627" s="6"/>
      <c r="F627" s="6"/>
      <c r="G627" s="6"/>
      <c r="H627" s="6"/>
      <c r="I627" s="6"/>
      <c r="J627" s="6"/>
      <c r="K627" s="6"/>
      <c r="L627" s="6"/>
      <c r="M627" s="6"/>
      <c r="N627" s="6" t="s">
        <v>929</v>
      </c>
    </row>
    <row r="628" spans="1:14" ht="84.85" hidden="1" customHeight="1" x14ac:dyDescent="0.3">
      <c r="A628" s="7" t="s">
        <v>1235</v>
      </c>
      <c r="B628" s="7" t="s">
        <v>1236</v>
      </c>
      <c r="C628" s="3">
        <v>431</v>
      </c>
      <c r="D628" s="7" t="s">
        <v>1544</v>
      </c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84.85" hidden="1" customHeight="1" x14ac:dyDescent="0.3">
      <c r="A629" s="5" t="s">
        <v>1235</v>
      </c>
      <c r="B629" s="5" t="s">
        <v>1236</v>
      </c>
      <c r="C629" s="2">
        <v>441</v>
      </c>
      <c r="D629" s="5" t="s">
        <v>943</v>
      </c>
      <c r="E629" s="6"/>
      <c r="F629" s="6"/>
      <c r="G629" s="6"/>
      <c r="H629" s="6"/>
      <c r="I629" s="6"/>
      <c r="J629" s="6"/>
      <c r="K629" s="6"/>
      <c r="L629" s="6"/>
      <c r="M629" s="6"/>
      <c r="N629" s="6" t="s">
        <v>929</v>
      </c>
    </row>
    <row r="630" spans="1:14" ht="84.85" hidden="1" customHeight="1" x14ac:dyDescent="0.3">
      <c r="A630" s="7" t="s">
        <v>1235</v>
      </c>
      <c r="B630" s="7" t="s">
        <v>1236</v>
      </c>
      <c r="C630" s="3">
        <v>434</v>
      </c>
      <c r="D630" s="7" t="s">
        <v>945</v>
      </c>
      <c r="E630" s="4"/>
      <c r="F630" s="4"/>
      <c r="G630" s="4"/>
      <c r="H630" s="4"/>
      <c r="I630" s="4"/>
      <c r="J630" s="4"/>
      <c r="K630" s="4"/>
      <c r="L630" s="4"/>
      <c r="M630" s="4"/>
      <c r="N630" s="4" t="s">
        <v>929</v>
      </c>
    </row>
    <row r="631" spans="1:14" ht="84.85" hidden="1" customHeight="1" x14ac:dyDescent="0.3">
      <c r="A631" s="5" t="s">
        <v>1235</v>
      </c>
      <c r="B631" s="5" t="s">
        <v>1236</v>
      </c>
      <c r="C631" s="2">
        <v>1512</v>
      </c>
      <c r="D631" s="5" t="s">
        <v>1566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84.85" hidden="1" customHeight="1" x14ac:dyDescent="0.3">
      <c r="A632" s="7" t="s">
        <v>1235</v>
      </c>
      <c r="B632" s="7" t="s">
        <v>1236</v>
      </c>
      <c r="C632" s="3">
        <v>520</v>
      </c>
      <c r="D632" s="7" t="s">
        <v>472</v>
      </c>
      <c r="E632" s="4"/>
      <c r="F632" s="4" t="s">
        <v>473</v>
      </c>
      <c r="G632" s="4"/>
      <c r="H632" s="4"/>
      <c r="I632" s="4"/>
      <c r="J632" s="4"/>
      <c r="K632" s="4"/>
      <c r="L632" s="4"/>
      <c r="M632" s="4"/>
      <c r="N632" s="4"/>
    </row>
    <row r="633" spans="1:14" ht="60.8" hidden="1" customHeight="1" x14ac:dyDescent="0.3">
      <c r="A633" s="5" t="s">
        <v>983</v>
      </c>
      <c r="B633" s="5" t="s">
        <v>984</v>
      </c>
      <c r="C633" s="2">
        <v>1540</v>
      </c>
      <c r="D633" s="5" t="s">
        <v>1345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60.8" hidden="1" customHeight="1" x14ac:dyDescent="0.3">
      <c r="A634" s="7" t="s">
        <v>983</v>
      </c>
      <c r="B634" s="7" t="s">
        <v>984</v>
      </c>
      <c r="C634" s="3">
        <v>1541</v>
      </c>
      <c r="D634" s="7" t="s">
        <v>1346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60.8" hidden="1" customHeight="1" x14ac:dyDescent="0.3">
      <c r="A635" s="5" t="s">
        <v>983</v>
      </c>
      <c r="B635" s="5" t="s">
        <v>984</v>
      </c>
      <c r="C635" s="2">
        <v>1542</v>
      </c>
      <c r="D635" s="5" t="s">
        <v>1347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60.8" hidden="1" customHeight="1" x14ac:dyDescent="0.3">
      <c r="A636" s="7" t="s">
        <v>983</v>
      </c>
      <c r="B636" s="7" t="s">
        <v>984</v>
      </c>
      <c r="C636" s="3">
        <v>1543</v>
      </c>
      <c r="D636" s="7" t="s">
        <v>1348</v>
      </c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60.8" hidden="1" customHeight="1" x14ac:dyDescent="0.3">
      <c r="A637" s="5" t="s">
        <v>983</v>
      </c>
      <c r="B637" s="5" t="s">
        <v>984</v>
      </c>
      <c r="C637" s="2">
        <v>520</v>
      </c>
      <c r="D637" s="5" t="s">
        <v>472</v>
      </c>
      <c r="E637" s="6"/>
      <c r="F637" s="6" t="s">
        <v>473</v>
      </c>
      <c r="G637" s="6"/>
      <c r="H637" s="6"/>
      <c r="I637" s="6"/>
      <c r="J637" s="6"/>
      <c r="K637" s="6"/>
      <c r="L637" s="6"/>
      <c r="M637" s="6"/>
      <c r="N637" s="6"/>
    </row>
    <row r="638" spans="1:14" ht="48.85" hidden="1" customHeight="1" x14ac:dyDescent="0.3">
      <c r="A638" s="7" t="s">
        <v>1105</v>
      </c>
      <c r="B638" s="7" t="s">
        <v>1106</v>
      </c>
      <c r="C638" s="3">
        <v>1565</v>
      </c>
      <c r="D638" s="7" t="s">
        <v>1349</v>
      </c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48.85" hidden="1" customHeight="1" x14ac:dyDescent="0.3">
      <c r="A639" s="5" t="s">
        <v>1105</v>
      </c>
      <c r="B639" s="5" t="s">
        <v>1106</v>
      </c>
      <c r="C639" s="2">
        <v>1566</v>
      </c>
      <c r="D639" s="5" t="s">
        <v>1350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48.85" hidden="1" customHeight="1" x14ac:dyDescent="0.3">
      <c r="A640" s="7" t="s">
        <v>1105</v>
      </c>
      <c r="B640" s="7" t="s">
        <v>1106</v>
      </c>
      <c r="C640" s="3">
        <v>1567</v>
      </c>
      <c r="D640" s="7" t="s">
        <v>1351</v>
      </c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48.85" hidden="1" customHeight="1" x14ac:dyDescent="0.3">
      <c r="A641" s="5" t="s">
        <v>1105</v>
      </c>
      <c r="B641" s="5" t="s">
        <v>1106</v>
      </c>
      <c r="C641" s="2">
        <v>1568</v>
      </c>
      <c r="D641" s="5" t="s">
        <v>1352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60.8" hidden="1" customHeight="1" x14ac:dyDescent="0.3">
      <c r="A642" s="7" t="s">
        <v>1105</v>
      </c>
      <c r="B642" s="7" t="s">
        <v>1106</v>
      </c>
      <c r="C642" s="3">
        <v>520</v>
      </c>
      <c r="D642" s="7" t="s">
        <v>472</v>
      </c>
      <c r="E642" s="4"/>
      <c r="F642" s="4" t="s">
        <v>473</v>
      </c>
      <c r="G642" s="4"/>
      <c r="H642" s="4"/>
      <c r="I642" s="4"/>
      <c r="J642" s="4"/>
      <c r="K642" s="4"/>
      <c r="L642" s="4"/>
      <c r="M642" s="4"/>
      <c r="N642" s="4"/>
    </row>
    <row r="643" spans="1:14" ht="144.75" hidden="1" customHeight="1" x14ac:dyDescent="0.3">
      <c r="A643" s="5" t="s">
        <v>1152</v>
      </c>
      <c r="B643" s="5" t="s">
        <v>1153</v>
      </c>
      <c r="C643" s="2">
        <v>2485</v>
      </c>
      <c r="D643" s="5" t="s">
        <v>283</v>
      </c>
      <c r="E643" s="6"/>
      <c r="F643" s="6" t="s">
        <v>284</v>
      </c>
      <c r="G643" s="6"/>
      <c r="H643" s="6"/>
      <c r="I643" s="6"/>
      <c r="J643" s="6"/>
      <c r="K643" s="6"/>
      <c r="L643" s="6"/>
      <c r="M643" s="6"/>
      <c r="N643" s="6"/>
    </row>
    <row r="644" spans="1:14" ht="144.75" hidden="1" customHeight="1" x14ac:dyDescent="0.3">
      <c r="A644" s="7" t="s">
        <v>1152</v>
      </c>
      <c r="B644" s="7" t="s">
        <v>1153</v>
      </c>
      <c r="C644" s="3">
        <v>2486</v>
      </c>
      <c r="D644" s="7" t="s">
        <v>286</v>
      </c>
      <c r="E644" s="4"/>
      <c r="F644" s="4" t="s">
        <v>284</v>
      </c>
      <c r="G644" s="4"/>
      <c r="H644" s="4"/>
      <c r="I644" s="4"/>
      <c r="J644" s="4"/>
      <c r="K644" s="4"/>
      <c r="L644" s="4"/>
      <c r="M644" s="4"/>
      <c r="N644" s="4"/>
    </row>
    <row r="645" spans="1:14" ht="144.75" hidden="1" customHeight="1" x14ac:dyDescent="0.3">
      <c r="A645" s="5" t="s">
        <v>1152</v>
      </c>
      <c r="B645" s="5" t="s">
        <v>1153</v>
      </c>
      <c r="C645" s="2">
        <v>2487</v>
      </c>
      <c r="D645" s="5" t="s">
        <v>288</v>
      </c>
      <c r="E645" s="6"/>
      <c r="F645" s="6" t="s">
        <v>284</v>
      </c>
      <c r="G645" s="6"/>
      <c r="H645" s="6"/>
      <c r="I645" s="6"/>
      <c r="J645" s="6"/>
      <c r="K645" s="6"/>
      <c r="L645" s="6"/>
      <c r="M645" s="6"/>
      <c r="N645" s="6"/>
    </row>
    <row r="646" spans="1:14" ht="144.75" hidden="1" customHeight="1" x14ac:dyDescent="0.3">
      <c r="A646" s="7" t="s">
        <v>1152</v>
      </c>
      <c r="B646" s="7" t="s">
        <v>1153</v>
      </c>
      <c r="C646" s="3">
        <v>2488</v>
      </c>
      <c r="D646" s="7" t="s">
        <v>290</v>
      </c>
      <c r="E646" s="4"/>
      <c r="F646" s="4" t="s">
        <v>284</v>
      </c>
      <c r="G646" s="4"/>
      <c r="H646" s="4"/>
      <c r="I646" s="4"/>
      <c r="J646" s="4"/>
      <c r="K646" s="4"/>
      <c r="L646" s="4"/>
      <c r="M646" s="4"/>
      <c r="N646" s="4"/>
    </row>
    <row r="647" spans="1:14" ht="72.75" hidden="1" customHeight="1" x14ac:dyDescent="0.3">
      <c r="A647" s="5" t="s">
        <v>1152</v>
      </c>
      <c r="B647" s="5" t="s">
        <v>1153</v>
      </c>
      <c r="C647" s="2">
        <v>520</v>
      </c>
      <c r="D647" s="5" t="s">
        <v>472</v>
      </c>
      <c r="E647" s="6"/>
      <c r="F647" s="6" t="s">
        <v>473</v>
      </c>
      <c r="G647" s="6"/>
      <c r="H647" s="6"/>
      <c r="I647" s="6"/>
      <c r="J647" s="6"/>
      <c r="K647" s="6"/>
      <c r="L647" s="6"/>
      <c r="M647" s="6"/>
      <c r="N647" s="6"/>
    </row>
    <row r="648" spans="1:14" ht="96.8" hidden="1" customHeight="1" x14ac:dyDescent="0.3">
      <c r="A648" s="7" t="s">
        <v>1217</v>
      </c>
      <c r="B648" s="7" t="s">
        <v>1218</v>
      </c>
      <c r="C648" s="3">
        <v>1545</v>
      </c>
      <c r="D648" s="7" t="s">
        <v>1365</v>
      </c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96.8" hidden="1" customHeight="1" x14ac:dyDescent="0.3">
      <c r="A649" s="5" t="s">
        <v>1217</v>
      </c>
      <c r="B649" s="5" t="s">
        <v>1218</v>
      </c>
      <c r="C649" s="2">
        <v>1546</v>
      </c>
      <c r="D649" s="5" t="s">
        <v>1366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96.8" hidden="1" customHeight="1" x14ac:dyDescent="0.3">
      <c r="A650" s="7" t="s">
        <v>1217</v>
      </c>
      <c r="B650" s="7" t="s">
        <v>1218</v>
      </c>
      <c r="C650" s="3">
        <v>1547</v>
      </c>
      <c r="D650" s="7" t="s">
        <v>1367</v>
      </c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96.8" hidden="1" customHeight="1" x14ac:dyDescent="0.3">
      <c r="A651" s="5" t="s">
        <v>1217</v>
      </c>
      <c r="B651" s="5" t="s">
        <v>1218</v>
      </c>
      <c r="C651" s="2">
        <v>1548</v>
      </c>
      <c r="D651" s="5" t="s">
        <v>1368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96.8" hidden="1" customHeight="1" x14ac:dyDescent="0.3">
      <c r="A652" s="7" t="s">
        <v>1217</v>
      </c>
      <c r="B652" s="7" t="s">
        <v>1218</v>
      </c>
      <c r="C652" s="3">
        <v>520</v>
      </c>
      <c r="D652" s="7" t="s">
        <v>472</v>
      </c>
      <c r="E652" s="4"/>
      <c r="F652" s="4" t="s">
        <v>473</v>
      </c>
      <c r="G652" s="4"/>
      <c r="H652" s="4"/>
      <c r="I652" s="4"/>
      <c r="J652" s="4"/>
      <c r="K652" s="4"/>
      <c r="L652" s="4"/>
      <c r="M652" s="4"/>
      <c r="N652" s="4"/>
    </row>
    <row r="653" spans="1:14" ht="132.80000000000001" hidden="1" customHeight="1" x14ac:dyDescent="0.3">
      <c r="A653" s="5" t="s">
        <v>1313</v>
      </c>
      <c r="B653" s="5" t="s">
        <v>1314</v>
      </c>
      <c r="C653" s="2">
        <v>2461</v>
      </c>
      <c r="D653" s="5" t="s">
        <v>680</v>
      </c>
      <c r="E653" s="6"/>
      <c r="F653" s="6"/>
      <c r="G653" s="6"/>
      <c r="H653" s="6"/>
      <c r="I653" s="6"/>
      <c r="J653" s="6"/>
      <c r="K653" s="6" t="s">
        <v>636</v>
      </c>
      <c r="L653" s="6" t="s">
        <v>820</v>
      </c>
      <c r="M653" s="6"/>
      <c r="N653" s="6" t="s">
        <v>898</v>
      </c>
    </row>
    <row r="654" spans="1:14" ht="132.80000000000001" hidden="1" customHeight="1" x14ac:dyDescent="0.3">
      <c r="A654" s="7" t="s">
        <v>1313</v>
      </c>
      <c r="B654" s="7" t="s">
        <v>1314</v>
      </c>
      <c r="C654" s="3">
        <v>2463</v>
      </c>
      <c r="D654" s="7" t="s">
        <v>696</v>
      </c>
      <c r="E654" s="4"/>
      <c r="F654" s="4"/>
      <c r="G654" s="4"/>
      <c r="H654" s="4"/>
      <c r="I654" s="4"/>
      <c r="J654" s="4"/>
      <c r="K654" s="4" t="s">
        <v>636</v>
      </c>
      <c r="L654" s="4" t="s">
        <v>820</v>
      </c>
      <c r="M654" s="4"/>
      <c r="N654" s="4" t="s">
        <v>898</v>
      </c>
    </row>
    <row r="655" spans="1:14" ht="132.80000000000001" hidden="1" customHeight="1" x14ac:dyDescent="0.3">
      <c r="A655" s="5" t="s">
        <v>1313</v>
      </c>
      <c r="B655" s="5" t="s">
        <v>1314</v>
      </c>
      <c r="C655" s="2">
        <v>2468</v>
      </c>
      <c r="D655" s="5" t="s">
        <v>730</v>
      </c>
      <c r="E655" s="6"/>
      <c r="F655" s="6"/>
      <c r="G655" s="6"/>
      <c r="H655" s="6"/>
      <c r="I655" s="6"/>
      <c r="J655" s="6"/>
      <c r="K655" s="6"/>
      <c r="L655" s="6" t="s">
        <v>731</v>
      </c>
      <c r="M655" s="6"/>
      <c r="N655" s="6" t="s">
        <v>898</v>
      </c>
    </row>
    <row r="656" spans="1:14" ht="132.80000000000001" hidden="1" customHeight="1" x14ac:dyDescent="0.3">
      <c r="A656" s="7" t="s">
        <v>1313</v>
      </c>
      <c r="B656" s="7" t="s">
        <v>1314</v>
      </c>
      <c r="C656" s="3">
        <v>2466</v>
      </c>
      <c r="D656" s="7" t="s">
        <v>635</v>
      </c>
      <c r="E656" s="4"/>
      <c r="F656" s="4"/>
      <c r="G656" s="4"/>
      <c r="H656" s="4"/>
      <c r="I656" s="4"/>
      <c r="J656" s="4"/>
      <c r="K656" s="4" t="s">
        <v>636</v>
      </c>
      <c r="L656" s="4" t="s">
        <v>756</v>
      </c>
      <c r="M656" s="4"/>
      <c r="N656" s="4" t="s">
        <v>898</v>
      </c>
    </row>
    <row r="657" spans="1:14" ht="132.80000000000001" hidden="1" customHeight="1" x14ac:dyDescent="0.3">
      <c r="A657" s="5" t="s">
        <v>1313</v>
      </c>
      <c r="B657" s="5" t="s">
        <v>1314</v>
      </c>
      <c r="C657" s="2">
        <v>2465</v>
      </c>
      <c r="D657" s="5" t="s">
        <v>655</v>
      </c>
      <c r="E657" s="6"/>
      <c r="F657" s="6"/>
      <c r="G657" s="6"/>
      <c r="H657" s="6"/>
      <c r="I657" s="6"/>
      <c r="J657" s="6"/>
      <c r="K657" s="6" t="s">
        <v>636</v>
      </c>
      <c r="L657" s="6" t="s">
        <v>760</v>
      </c>
      <c r="M657" s="6"/>
      <c r="N657" s="6" t="s">
        <v>898</v>
      </c>
    </row>
    <row r="658" spans="1:14" ht="132.80000000000001" hidden="1" customHeight="1" x14ac:dyDescent="0.3">
      <c r="A658" s="7" t="s">
        <v>1313</v>
      </c>
      <c r="B658" s="7" t="s">
        <v>1314</v>
      </c>
      <c r="C658" s="3">
        <v>2462</v>
      </c>
      <c r="D658" s="7" t="s">
        <v>772</v>
      </c>
      <c r="E658" s="4"/>
      <c r="F658" s="4"/>
      <c r="G658" s="4"/>
      <c r="H658" s="4"/>
      <c r="I658" s="4"/>
      <c r="J658" s="4"/>
      <c r="K658" s="4"/>
      <c r="L658" s="4" t="s">
        <v>773</v>
      </c>
      <c r="M658" s="4"/>
      <c r="N658" s="4" t="s">
        <v>898</v>
      </c>
    </row>
    <row r="659" spans="1:14" ht="132.80000000000001" hidden="1" customHeight="1" x14ac:dyDescent="0.3">
      <c r="A659" s="5" t="s">
        <v>1313</v>
      </c>
      <c r="B659" s="5" t="s">
        <v>1314</v>
      </c>
      <c r="C659" s="2">
        <v>2464</v>
      </c>
      <c r="D659" s="5" t="s">
        <v>787</v>
      </c>
      <c r="E659" s="6"/>
      <c r="F659" s="6"/>
      <c r="G659" s="6"/>
      <c r="H659" s="6"/>
      <c r="I659" s="6"/>
      <c r="J659" s="6"/>
      <c r="K659" s="6"/>
      <c r="L659" s="6" t="s">
        <v>788</v>
      </c>
      <c r="M659" s="6"/>
      <c r="N659" s="6" t="s">
        <v>898</v>
      </c>
    </row>
    <row r="660" spans="1:14" ht="132.80000000000001" hidden="1" customHeight="1" x14ac:dyDescent="0.3">
      <c r="A660" s="7" t="s">
        <v>1313</v>
      </c>
      <c r="B660" s="7" t="s">
        <v>1314</v>
      </c>
      <c r="C660" s="3">
        <v>2469</v>
      </c>
      <c r="D660" s="7" t="s">
        <v>790</v>
      </c>
      <c r="E660" s="4"/>
      <c r="F660" s="4"/>
      <c r="G660" s="4"/>
      <c r="H660" s="4"/>
      <c r="I660" s="4"/>
      <c r="J660" s="4"/>
      <c r="K660" s="4"/>
      <c r="L660" s="4" t="s">
        <v>791</v>
      </c>
      <c r="M660" s="4"/>
      <c r="N660" s="4" t="s">
        <v>898</v>
      </c>
    </row>
    <row r="661" spans="1:14" ht="132.80000000000001" hidden="1" customHeight="1" x14ac:dyDescent="0.3">
      <c r="A661" s="5" t="s">
        <v>1313</v>
      </c>
      <c r="B661" s="5" t="s">
        <v>1314</v>
      </c>
      <c r="C661" s="2">
        <v>2436</v>
      </c>
      <c r="D661" s="5" t="s">
        <v>1470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32.80000000000001" hidden="1" customHeight="1" x14ac:dyDescent="0.3">
      <c r="A662" s="7" t="s">
        <v>1313</v>
      </c>
      <c r="B662" s="7" t="s">
        <v>1314</v>
      </c>
      <c r="C662" s="3">
        <v>520</v>
      </c>
      <c r="D662" s="7" t="s">
        <v>472</v>
      </c>
      <c r="E662" s="4"/>
      <c r="F662" s="4" t="s">
        <v>473</v>
      </c>
      <c r="G662" s="4"/>
      <c r="H662" s="4"/>
      <c r="I662" s="4"/>
      <c r="J662" s="4"/>
      <c r="K662" s="4"/>
      <c r="L662" s="4"/>
      <c r="M662" s="4"/>
      <c r="N662" s="4"/>
    </row>
    <row r="663" spans="1:14" ht="72.75" hidden="1" customHeight="1" x14ac:dyDescent="0.3">
      <c r="A663" s="5" t="s">
        <v>1032</v>
      </c>
      <c r="B663" s="5" t="s">
        <v>1033</v>
      </c>
      <c r="C663" s="2">
        <v>1631</v>
      </c>
      <c r="D663" s="5" t="s">
        <v>80</v>
      </c>
      <c r="E663" s="6" t="s">
        <v>68</v>
      </c>
      <c r="F663" s="6" t="s">
        <v>300</v>
      </c>
      <c r="G663" s="6" t="s">
        <v>476</v>
      </c>
      <c r="H663" s="6"/>
      <c r="I663" s="6"/>
      <c r="J663" s="6"/>
      <c r="K663" s="6"/>
      <c r="L663" s="6"/>
      <c r="M663" s="6"/>
      <c r="N663" s="6"/>
    </row>
    <row r="664" spans="1:14" ht="120.85" hidden="1" customHeight="1" x14ac:dyDescent="0.3">
      <c r="A664" s="7" t="s">
        <v>1032</v>
      </c>
      <c r="B664" s="7" t="s">
        <v>1033</v>
      </c>
      <c r="C664" s="3">
        <v>1623</v>
      </c>
      <c r="D664" s="7" t="s">
        <v>82</v>
      </c>
      <c r="E664" s="4" t="s">
        <v>68</v>
      </c>
      <c r="F664" s="4"/>
      <c r="G664" s="4"/>
      <c r="H664" s="4"/>
      <c r="I664" s="4"/>
      <c r="J664" s="4" t="s">
        <v>595</v>
      </c>
      <c r="K664" s="4"/>
      <c r="L664" s="4"/>
      <c r="M664" s="4"/>
      <c r="N664" s="4"/>
    </row>
    <row r="665" spans="1:14" ht="84.85" hidden="1" customHeight="1" x14ac:dyDescent="0.3">
      <c r="A665" s="5" t="s">
        <v>1032</v>
      </c>
      <c r="B665" s="5" t="s">
        <v>1033</v>
      </c>
      <c r="C665" s="2">
        <v>1625</v>
      </c>
      <c r="D665" s="5" t="s">
        <v>84</v>
      </c>
      <c r="E665" s="6" t="s">
        <v>85</v>
      </c>
      <c r="F665" s="6" t="s">
        <v>305</v>
      </c>
      <c r="G665" s="6"/>
      <c r="H665" s="6"/>
      <c r="I665" s="6"/>
      <c r="J665" s="6" t="s">
        <v>596</v>
      </c>
      <c r="K665" s="6"/>
      <c r="L665" s="6"/>
      <c r="M665" s="6"/>
      <c r="N665" s="6"/>
    </row>
    <row r="666" spans="1:14" ht="84.85" hidden="1" customHeight="1" x14ac:dyDescent="0.3">
      <c r="A666" s="7" t="s">
        <v>1032</v>
      </c>
      <c r="B666" s="7" t="s">
        <v>1033</v>
      </c>
      <c r="C666" s="3">
        <v>1637</v>
      </c>
      <c r="D666" s="7" t="s">
        <v>87</v>
      </c>
      <c r="E666" s="4" t="s">
        <v>68</v>
      </c>
      <c r="F666" s="4" t="s">
        <v>300</v>
      </c>
      <c r="G666" s="4"/>
      <c r="H666" s="4"/>
      <c r="I666" s="4"/>
      <c r="J666" s="4" t="s">
        <v>596</v>
      </c>
      <c r="K666" s="4"/>
      <c r="L666" s="4"/>
      <c r="M666" s="4"/>
      <c r="N666" s="4"/>
    </row>
    <row r="667" spans="1:14" ht="84.85" hidden="1" customHeight="1" x14ac:dyDescent="0.3">
      <c r="A667" s="5" t="s">
        <v>1032</v>
      </c>
      <c r="B667" s="5" t="s">
        <v>1033</v>
      </c>
      <c r="C667" s="2">
        <v>1629</v>
      </c>
      <c r="D667" s="5" t="s">
        <v>299</v>
      </c>
      <c r="E667" s="6"/>
      <c r="F667" s="6" t="s">
        <v>300</v>
      </c>
      <c r="G667" s="6"/>
      <c r="H667" s="6"/>
      <c r="I667" s="6"/>
      <c r="J667" s="6" t="s">
        <v>591</v>
      </c>
      <c r="K667" s="6"/>
      <c r="L667" s="6"/>
      <c r="M667" s="6"/>
      <c r="N667" s="6"/>
    </row>
    <row r="668" spans="1:14" ht="84.85" hidden="1" customHeight="1" x14ac:dyDescent="0.3">
      <c r="A668" s="7" t="s">
        <v>1032</v>
      </c>
      <c r="B668" s="7" t="s">
        <v>1033</v>
      </c>
      <c r="C668" s="3">
        <v>1633</v>
      </c>
      <c r="D668" s="7" t="s">
        <v>593</v>
      </c>
      <c r="E668" s="4"/>
      <c r="F668" s="4"/>
      <c r="G668" s="4"/>
      <c r="H668" s="4"/>
      <c r="I668" s="4"/>
      <c r="J668" s="4" t="s">
        <v>594</v>
      </c>
      <c r="K668" s="4"/>
      <c r="L668" s="4"/>
      <c r="M668" s="4"/>
      <c r="N668" s="4"/>
    </row>
    <row r="669" spans="1:14" ht="84.85" hidden="1" customHeight="1" x14ac:dyDescent="0.3">
      <c r="A669" s="5" t="s">
        <v>1032</v>
      </c>
      <c r="B669" s="5" t="s">
        <v>1033</v>
      </c>
      <c r="C669" s="2">
        <v>1635</v>
      </c>
      <c r="D669" s="5" t="s">
        <v>302</v>
      </c>
      <c r="E669" s="6"/>
      <c r="F669" s="6" t="s">
        <v>300</v>
      </c>
      <c r="G669" s="6"/>
      <c r="H669" s="6"/>
      <c r="I669" s="6"/>
      <c r="J669" s="6" t="s">
        <v>591</v>
      </c>
      <c r="K669" s="6"/>
      <c r="L669" s="6"/>
      <c r="M669" s="6"/>
      <c r="N669" s="6"/>
    </row>
    <row r="670" spans="1:14" ht="84.85" hidden="1" customHeight="1" x14ac:dyDescent="0.3">
      <c r="A670" s="7" t="s">
        <v>1032</v>
      </c>
      <c r="B670" s="7" t="s">
        <v>1033</v>
      </c>
      <c r="C670" s="3">
        <v>1627</v>
      </c>
      <c r="D670" s="7" t="s">
        <v>304</v>
      </c>
      <c r="E670" s="4"/>
      <c r="F670" s="4" t="s">
        <v>300</v>
      </c>
      <c r="G670" s="4"/>
      <c r="H670" s="4"/>
      <c r="I670" s="4"/>
      <c r="J670" s="6" t="s">
        <v>591</v>
      </c>
      <c r="K670" s="4"/>
      <c r="L670" s="4"/>
      <c r="M670" s="4"/>
      <c r="N670" s="4"/>
    </row>
    <row r="671" spans="1:14" ht="60.8" hidden="1" customHeight="1" x14ac:dyDescent="0.3">
      <c r="A671" s="5" t="s">
        <v>1032</v>
      </c>
      <c r="B671" s="5" t="s">
        <v>1033</v>
      </c>
      <c r="C671" s="2">
        <v>520</v>
      </c>
      <c r="D671" s="5" t="s">
        <v>472</v>
      </c>
      <c r="E671" s="6"/>
      <c r="F671" s="6" t="s">
        <v>473</v>
      </c>
      <c r="G671" s="6"/>
      <c r="H671" s="6"/>
      <c r="I671" s="6"/>
      <c r="J671" s="6"/>
      <c r="K671" s="6"/>
      <c r="L671" s="6"/>
      <c r="M671" s="6"/>
      <c r="N671" s="6"/>
    </row>
    <row r="672" spans="1:14" ht="72.75" hidden="1" customHeight="1" x14ac:dyDescent="0.3">
      <c r="A672" s="7" t="s">
        <v>1115</v>
      </c>
      <c r="B672" s="7" t="s">
        <v>1116</v>
      </c>
      <c r="C672" s="3">
        <v>1671</v>
      </c>
      <c r="D672" s="7" t="s">
        <v>802</v>
      </c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72.75" hidden="1" customHeight="1" x14ac:dyDescent="0.3">
      <c r="A673" s="5" t="s">
        <v>1115</v>
      </c>
      <c r="B673" s="5" t="s">
        <v>1116</v>
      </c>
      <c r="C673" s="2">
        <v>1675</v>
      </c>
      <c r="D673" s="5" t="s">
        <v>831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60.8" hidden="1" customHeight="1" x14ac:dyDescent="0.3">
      <c r="A674" s="7" t="s">
        <v>1115</v>
      </c>
      <c r="B674" s="7" t="s">
        <v>1116</v>
      </c>
      <c r="C674" s="3">
        <v>1677</v>
      </c>
      <c r="D674" s="7" t="s">
        <v>857</v>
      </c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60.8" hidden="1" customHeight="1" x14ac:dyDescent="0.3">
      <c r="A675" s="5" t="s">
        <v>1115</v>
      </c>
      <c r="B675" s="5" t="s">
        <v>1116</v>
      </c>
      <c r="C675" s="2">
        <v>1679</v>
      </c>
      <c r="D675" s="5" t="s">
        <v>860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72.75" hidden="1" customHeight="1" x14ac:dyDescent="0.3">
      <c r="A676" s="7" t="s">
        <v>1115</v>
      </c>
      <c r="B676" s="7" t="s">
        <v>1116</v>
      </c>
      <c r="C676" s="3">
        <v>1631</v>
      </c>
      <c r="D676" s="7" t="s">
        <v>80</v>
      </c>
      <c r="E676" s="4" t="s">
        <v>68</v>
      </c>
      <c r="F676" s="6" t="s">
        <v>300</v>
      </c>
      <c r="G676" s="4" t="s">
        <v>476</v>
      </c>
      <c r="H676" s="4"/>
      <c r="I676" s="4"/>
      <c r="J676" s="4"/>
      <c r="K676" s="4"/>
      <c r="L676" s="4"/>
      <c r="M676" s="4"/>
      <c r="N676" s="4"/>
    </row>
    <row r="677" spans="1:14" ht="48.85" hidden="1" customHeight="1" x14ac:dyDescent="0.3">
      <c r="A677" s="5" t="s">
        <v>1115</v>
      </c>
      <c r="B677" s="5" t="s">
        <v>1116</v>
      </c>
      <c r="C677" s="2">
        <v>1676</v>
      </c>
      <c r="D677" s="5" t="s">
        <v>1436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48.85" hidden="1" customHeight="1" x14ac:dyDescent="0.3">
      <c r="A678" s="7" t="s">
        <v>1115</v>
      </c>
      <c r="B678" s="7" t="s">
        <v>1116</v>
      </c>
      <c r="C678" s="3">
        <v>1672</v>
      </c>
      <c r="D678" s="7" t="s">
        <v>1443</v>
      </c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60.8" hidden="1" customHeight="1" x14ac:dyDescent="0.3">
      <c r="A679" s="5" t="s">
        <v>1115</v>
      </c>
      <c r="B679" s="5" t="s">
        <v>1116</v>
      </c>
      <c r="C679" s="2">
        <v>1673</v>
      </c>
      <c r="D679" s="5" t="s">
        <v>1513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48.85" hidden="1" customHeight="1" x14ac:dyDescent="0.3">
      <c r="A680" s="7" t="s">
        <v>1115</v>
      </c>
      <c r="B680" s="7" t="s">
        <v>1116</v>
      </c>
      <c r="C680" s="3">
        <v>1674</v>
      </c>
      <c r="D680" s="7" t="s">
        <v>1550</v>
      </c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60.8" hidden="1" customHeight="1" x14ac:dyDescent="0.3">
      <c r="A681" s="5" t="s">
        <v>1115</v>
      </c>
      <c r="B681" s="5" t="s">
        <v>1116</v>
      </c>
      <c r="C681" s="2">
        <v>520</v>
      </c>
      <c r="D681" s="5" t="s">
        <v>472</v>
      </c>
      <c r="E681" s="6"/>
      <c r="F681" s="6" t="s">
        <v>473</v>
      </c>
      <c r="G681" s="6"/>
      <c r="H681" s="6"/>
      <c r="I681" s="6"/>
      <c r="J681" s="6"/>
      <c r="K681" s="6"/>
      <c r="L681" s="6"/>
      <c r="M681" s="6"/>
      <c r="N681" s="6"/>
    </row>
    <row r="682" spans="1:14" ht="84.85" hidden="1" customHeight="1" x14ac:dyDescent="0.3">
      <c r="A682" s="7" t="s">
        <v>1132</v>
      </c>
      <c r="B682" s="7" t="s">
        <v>1133</v>
      </c>
      <c r="C682" s="3">
        <v>1751</v>
      </c>
      <c r="D682" s="7" t="s">
        <v>187</v>
      </c>
      <c r="E682" s="4" t="s">
        <v>68</v>
      </c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60.8" hidden="1" customHeight="1" x14ac:dyDescent="0.3">
      <c r="A683" s="5" t="s">
        <v>1132</v>
      </c>
      <c r="B683" s="5" t="s">
        <v>1133</v>
      </c>
      <c r="C683" s="2">
        <v>1744</v>
      </c>
      <c r="D683" s="5" t="s">
        <v>785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72.75" hidden="1" customHeight="1" x14ac:dyDescent="0.3">
      <c r="A684" s="7" t="s">
        <v>1132</v>
      </c>
      <c r="B684" s="7" t="s">
        <v>1133</v>
      </c>
      <c r="C684" s="3">
        <v>1741</v>
      </c>
      <c r="D684" s="7" t="s">
        <v>141</v>
      </c>
      <c r="E684" s="4" t="s">
        <v>68</v>
      </c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72.75" hidden="1" customHeight="1" x14ac:dyDescent="0.3">
      <c r="A685" s="5" t="s">
        <v>1132</v>
      </c>
      <c r="B685" s="5" t="s">
        <v>1133</v>
      </c>
      <c r="C685" s="2">
        <v>1747</v>
      </c>
      <c r="D685" s="5" t="s">
        <v>143</v>
      </c>
      <c r="E685" s="6" t="s">
        <v>144</v>
      </c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72.75" hidden="1" customHeight="1" x14ac:dyDescent="0.3">
      <c r="A686" s="7" t="s">
        <v>1132</v>
      </c>
      <c r="B686" s="7" t="s">
        <v>1133</v>
      </c>
      <c r="C686" s="3">
        <v>1631</v>
      </c>
      <c r="D686" s="7" t="s">
        <v>80</v>
      </c>
      <c r="E686" s="4" t="s">
        <v>68</v>
      </c>
      <c r="F686" s="6" t="s">
        <v>300</v>
      </c>
      <c r="G686" s="4" t="s">
        <v>476</v>
      </c>
      <c r="H686" s="4"/>
      <c r="I686" s="4"/>
      <c r="J686" s="4"/>
      <c r="K686" s="4"/>
      <c r="L686" s="4"/>
      <c r="M686" s="4"/>
      <c r="N686" s="4"/>
    </row>
    <row r="687" spans="1:14" ht="84.85" hidden="1" customHeight="1" x14ac:dyDescent="0.3">
      <c r="A687" s="5" t="s">
        <v>1132</v>
      </c>
      <c r="B687" s="5" t="s">
        <v>1133</v>
      </c>
      <c r="C687" s="2">
        <v>1625</v>
      </c>
      <c r="D687" s="5" t="s">
        <v>84</v>
      </c>
      <c r="E687" s="6" t="s">
        <v>68</v>
      </c>
      <c r="F687" s="6" t="s">
        <v>305</v>
      </c>
      <c r="G687" s="6"/>
      <c r="H687" s="6"/>
      <c r="I687" s="6"/>
      <c r="J687" s="6" t="s">
        <v>596</v>
      </c>
      <c r="K687" s="6"/>
      <c r="L687" s="6"/>
      <c r="M687" s="6"/>
      <c r="N687" s="6"/>
    </row>
    <row r="688" spans="1:14" ht="84.85" hidden="1" customHeight="1" x14ac:dyDescent="0.3">
      <c r="A688" s="7" t="s">
        <v>1132</v>
      </c>
      <c r="B688" s="7" t="s">
        <v>1133</v>
      </c>
      <c r="C688" s="3">
        <v>1637</v>
      </c>
      <c r="D688" s="7" t="s">
        <v>87</v>
      </c>
      <c r="E688" s="4" t="s">
        <v>68</v>
      </c>
      <c r="F688" s="4" t="s">
        <v>300</v>
      </c>
      <c r="G688" s="4"/>
      <c r="H688" s="4"/>
      <c r="I688" s="4"/>
      <c r="J688" s="4" t="s">
        <v>596</v>
      </c>
      <c r="K688" s="4"/>
      <c r="L688" s="4"/>
      <c r="M688" s="4"/>
      <c r="N688" s="4"/>
    </row>
    <row r="689" spans="1:14" ht="72.75" hidden="1" customHeight="1" x14ac:dyDescent="0.3">
      <c r="A689" s="5" t="s">
        <v>1132</v>
      </c>
      <c r="B689" s="5" t="s">
        <v>1133</v>
      </c>
      <c r="C689" s="2">
        <v>1743</v>
      </c>
      <c r="D689" s="5" t="s">
        <v>1444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60.8" hidden="1" customHeight="1" x14ac:dyDescent="0.3">
      <c r="A690" s="7" t="s">
        <v>1132</v>
      </c>
      <c r="B690" s="7" t="s">
        <v>1133</v>
      </c>
      <c r="C690" s="3">
        <v>1742</v>
      </c>
      <c r="D690" s="7" t="s">
        <v>350</v>
      </c>
      <c r="E690" s="4"/>
      <c r="F690" s="4" t="s">
        <v>351</v>
      </c>
      <c r="G690" s="4"/>
      <c r="H690" s="4"/>
      <c r="I690" s="4"/>
      <c r="J690" s="4"/>
      <c r="K690" s="4"/>
      <c r="L690" s="4"/>
      <c r="M690" s="4"/>
      <c r="N690" s="4"/>
    </row>
    <row r="691" spans="1:14" ht="72.75" hidden="1" customHeight="1" x14ac:dyDescent="0.3">
      <c r="A691" s="5" t="s">
        <v>1132</v>
      </c>
      <c r="B691" s="5" t="s">
        <v>1133</v>
      </c>
      <c r="C691" s="2">
        <v>1745</v>
      </c>
      <c r="D691" s="5" t="s">
        <v>353</v>
      </c>
      <c r="E691" s="6"/>
      <c r="F691" s="6" t="s">
        <v>354</v>
      </c>
      <c r="G691" s="6"/>
      <c r="H691" s="6"/>
      <c r="I691" s="6"/>
      <c r="J691" s="6"/>
      <c r="K691" s="6"/>
      <c r="L691" s="6"/>
      <c r="M691" s="6"/>
      <c r="N691" s="6"/>
    </row>
    <row r="692" spans="1:14" ht="60.8" hidden="1" customHeight="1" x14ac:dyDescent="0.3">
      <c r="A692" s="7" t="s">
        <v>1132</v>
      </c>
      <c r="B692" s="7" t="s">
        <v>1133</v>
      </c>
      <c r="C692" s="3">
        <v>1749</v>
      </c>
      <c r="D692" s="7" t="s">
        <v>356</v>
      </c>
      <c r="E692" s="4"/>
      <c r="F692" s="4" t="s">
        <v>300</v>
      </c>
      <c r="G692" s="4"/>
      <c r="H692" s="4"/>
      <c r="I692" s="4"/>
      <c r="J692" s="4"/>
      <c r="K692" s="4"/>
      <c r="L692" s="4"/>
      <c r="M692" s="4"/>
      <c r="N692" s="4"/>
    </row>
    <row r="693" spans="1:14" ht="60.8" hidden="1" customHeight="1" x14ac:dyDescent="0.3">
      <c r="A693" s="5" t="s">
        <v>1132</v>
      </c>
      <c r="B693" s="5" t="s">
        <v>1133</v>
      </c>
      <c r="C693" s="2">
        <v>520</v>
      </c>
      <c r="D693" s="5" t="s">
        <v>472</v>
      </c>
      <c r="E693" s="6"/>
      <c r="F693" s="6" t="s">
        <v>473</v>
      </c>
      <c r="G693" s="6"/>
      <c r="H693" s="6"/>
      <c r="I693" s="6"/>
      <c r="J693" s="6"/>
      <c r="K693" s="6"/>
      <c r="L693" s="6"/>
      <c r="M693" s="6"/>
      <c r="N693" s="6"/>
    </row>
    <row r="694" spans="1:14" ht="60.8" hidden="1" customHeight="1" x14ac:dyDescent="0.3">
      <c r="A694" s="7" t="s">
        <v>1302</v>
      </c>
      <c r="B694" s="7" t="s">
        <v>1303</v>
      </c>
      <c r="C694" s="3">
        <v>1962</v>
      </c>
      <c r="D694" s="7" t="s">
        <v>809</v>
      </c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60.8" hidden="1" customHeight="1" x14ac:dyDescent="0.3">
      <c r="A695" s="5" t="s">
        <v>1302</v>
      </c>
      <c r="B695" s="5" t="s">
        <v>1303</v>
      </c>
      <c r="C695" s="2">
        <v>1964</v>
      </c>
      <c r="D695" s="5" t="s">
        <v>811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36.75" hidden="1" customHeight="1" x14ac:dyDescent="0.3">
      <c r="A696" s="7" t="s">
        <v>1302</v>
      </c>
      <c r="B696" s="7" t="s">
        <v>1303</v>
      </c>
      <c r="C696" s="3">
        <v>1966</v>
      </c>
      <c r="D696" s="7" t="s">
        <v>836</v>
      </c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36.75" hidden="1" customHeight="1" x14ac:dyDescent="0.3">
      <c r="A697" s="5" t="s">
        <v>1302</v>
      </c>
      <c r="B697" s="5" t="s">
        <v>1303</v>
      </c>
      <c r="C697" s="2">
        <v>1968</v>
      </c>
      <c r="D697" s="5" t="s">
        <v>838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36.75" hidden="1" customHeight="1" x14ac:dyDescent="0.3">
      <c r="A698" s="7" t="s">
        <v>1302</v>
      </c>
      <c r="B698" s="7" t="s">
        <v>1303</v>
      </c>
      <c r="C698" s="3">
        <v>1973</v>
      </c>
      <c r="D698" s="7" t="s">
        <v>1425</v>
      </c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36.75" hidden="1" customHeight="1" x14ac:dyDescent="0.3">
      <c r="A699" s="5" t="s">
        <v>1302</v>
      </c>
      <c r="B699" s="5" t="s">
        <v>1303</v>
      </c>
      <c r="C699" s="2">
        <v>1974</v>
      </c>
      <c r="D699" s="5" t="s">
        <v>1485</v>
      </c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60.8" hidden="1" customHeight="1" x14ac:dyDescent="0.3">
      <c r="A700" s="7" t="s">
        <v>1302</v>
      </c>
      <c r="B700" s="7" t="s">
        <v>1303</v>
      </c>
      <c r="C700" s="3">
        <v>1970</v>
      </c>
      <c r="D700" s="7" t="s">
        <v>1537</v>
      </c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48.85" hidden="1" customHeight="1" x14ac:dyDescent="0.3">
      <c r="A701" s="5" t="s">
        <v>1302</v>
      </c>
      <c r="B701" s="5" t="s">
        <v>1303</v>
      </c>
      <c r="C701" s="2">
        <v>1972</v>
      </c>
      <c r="D701" s="5" t="s">
        <v>1549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60.8" hidden="1" customHeight="1" x14ac:dyDescent="0.3">
      <c r="A702" s="7" t="s">
        <v>1302</v>
      </c>
      <c r="B702" s="7" t="s">
        <v>1303</v>
      </c>
      <c r="C702" s="3">
        <v>520</v>
      </c>
      <c r="D702" s="7" t="s">
        <v>472</v>
      </c>
      <c r="E702" s="4"/>
      <c r="F702" s="4" t="s">
        <v>473</v>
      </c>
      <c r="G702" s="4"/>
      <c r="H702" s="4"/>
      <c r="I702" s="4"/>
      <c r="J702" s="4"/>
      <c r="K702" s="4"/>
      <c r="L702" s="4"/>
      <c r="M702" s="4"/>
      <c r="N702" s="4"/>
    </row>
    <row r="703" spans="1:14" ht="108.75" hidden="1" customHeight="1" x14ac:dyDescent="0.3">
      <c r="A703" s="5" t="s">
        <v>1158</v>
      </c>
      <c r="B703" s="5" t="s">
        <v>1159</v>
      </c>
      <c r="C703" s="2">
        <v>1555</v>
      </c>
      <c r="D703" s="5" t="s">
        <v>1353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08.75" hidden="1" customHeight="1" x14ac:dyDescent="0.3">
      <c r="A704" s="7" t="s">
        <v>1158</v>
      </c>
      <c r="B704" s="7" t="s">
        <v>1159</v>
      </c>
      <c r="C704" s="3">
        <v>1556</v>
      </c>
      <c r="D704" s="7" t="s">
        <v>1354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08.75" hidden="1" customHeight="1" x14ac:dyDescent="0.3">
      <c r="A705" s="5" t="s">
        <v>1158</v>
      </c>
      <c r="B705" s="5" t="s">
        <v>1159</v>
      </c>
      <c r="C705" s="2">
        <v>1557</v>
      </c>
      <c r="D705" s="5" t="s">
        <v>1355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08.75" hidden="1" customHeight="1" x14ac:dyDescent="0.3">
      <c r="A706" s="7" t="s">
        <v>1158</v>
      </c>
      <c r="B706" s="7" t="s">
        <v>1159</v>
      </c>
      <c r="C706" s="3">
        <v>1558</v>
      </c>
      <c r="D706" s="7" t="s">
        <v>1356</v>
      </c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08.75" hidden="1" customHeight="1" x14ac:dyDescent="0.3">
      <c r="A707" s="5" t="s">
        <v>1158</v>
      </c>
      <c r="B707" s="5" t="s">
        <v>1159</v>
      </c>
      <c r="C707" s="2">
        <v>520</v>
      </c>
      <c r="D707" s="5" t="s">
        <v>472</v>
      </c>
      <c r="E707" s="6"/>
      <c r="F707" s="6" t="s">
        <v>473</v>
      </c>
      <c r="G707" s="6"/>
      <c r="H707" s="6"/>
      <c r="I707" s="6"/>
      <c r="J707" s="6"/>
      <c r="K707" s="6"/>
      <c r="L707" s="6"/>
      <c r="M707" s="6"/>
      <c r="N707" s="6"/>
    </row>
    <row r="708" spans="1:14" ht="96.8" hidden="1" customHeight="1" x14ac:dyDescent="0.3">
      <c r="A708" s="7" t="s">
        <v>996</v>
      </c>
      <c r="B708" s="7" t="s">
        <v>997</v>
      </c>
      <c r="C708" s="3">
        <v>161</v>
      </c>
      <c r="D708" s="7" t="s">
        <v>1409</v>
      </c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96.8" hidden="1" customHeight="1" x14ac:dyDescent="0.3">
      <c r="A709" s="5" t="s">
        <v>1028</v>
      </c>
      <c r="B709" s="5" t="s">
        <v>1029</v>
      </c>
      <c r="C709" s="2">
        <v>161</v>
      </c>
      <c r="D709" s="5" t="s">
        <v>1409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96.8" hidden="1" customHeight="1" x14ac:dyDescent="0.3">
      <c r="A710" s="7" t="s">
        <v>1023</v>
      </c>
      <c r="B710" s="7" t="s">
        <v>1024</v>
      </c>
      <c r="C710" s="3">
        <v>161</v>
      </c>
      <c r="D710" s="7" t="s">
        <v>1409</v>
      </c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96.8" hidden="1" customHeight="1" x14ac:dyDescent="0.3">
      <c r="A711" s="5" t="s">
        <v>1267</v>
      </c>
      <c r="B711" s="5" t="s">
        <v>827</v>
      </c>
      <c r="C711" s="2">
        <v>161</v>
      </c>
      <c r="D711" s="5" t="s">
        <v>1409</v>
      </c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96.8" hidden="1" customHeight="1" x14ac:dyDescent="0.3">
      <c r="A712" s="7" t="s">
        <v>1289</v>
      </c>
      <c r="B712" s="7" t="s">
        <v>1290</v>
      </c>
      <c r="C712" s="3">
        <v>161</v>
      </c>
      <c r="D712" s="7" t="s">
        <v>1409</v>
      </c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96.8" hidden="1" customHeight="1" x14ac:dyDescent="0.3">
      <c r="A713" s="5" t="s">
        <v>1308</v>
      </c>
      <c r="B713" s="5" t="s">
        <v>1309</v>
      </c>
      <c r="C713" s="2">
        <v>161</v>
      </c>
      <c r="D713" s="5" t="s">
        <v>1409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72.75" hidden="1" customHeight="1" x14ac:dyDescent="0.3">
      <c r="A714" s="7" t="s">
        <v>1289</v>
      </c>
      <c r="B714" s="7" t="s">
        <v>1290</v>
      </c>
      <c r="C714" s="3">
        <v>168</v>
      </c>
      <c r="D714" s="7" t="s">
        <v>1411</v>
      </c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56.85" hidden="1" customHeight="1" x14ac:dyDescent="0.3">
      <c r="A715" s="5"/>
      <c r="B715" s="5"/>
      <c r="C715" s="2">
        <v>1470</v>
      </c>
      <c r="D715" s="5" t="s">
        <v>682</v>
      </c>
      <c r="E715" s="6"/>
      <c r="F715" s="6"/>
      <c r="G715" s="6"/>
      <c r="H715" s="6"/>
      <c r="I715" s="6"/>
      <c r="J715" s="6"/>
      <c r="K715" s="6" t="s">
        <v>683</v>
      </c>
      <c r="L715" s="6"/>
      <c r="M715" s="6"/>
      <c r="N715" s="6"/>
    </row>
    <row r="716" spans="1:14" ht="84.85" hidden="1" customHeight="1" x14ac:dyDescent="0.3">
      <c r="A716" s="7"/>
      <c r="B716" s="7"/>
      <c r="C716" s="3">
        <v>1471</v>
      </c>
      <c r="D716" s="7" t="s">
        <v>666</v>
      </c>
      <c r="E716" s="4"/>
      <c r="F716" s="4"/>
      <c r="G716" s="4"/>
      <c r="H716" s="4"/>
      <c r="I716" s="4"/>
      <c r="J716" s="4"/>
      <c r="K716" s="4" t="s">
        <v>667</v>
      </c>
      <c r="L716" s="4"/>
      <c r="M716" s="4"/>
      <c r="N716" s="4"/>
    </row>
    <row r="717" spans="1:14" ht="108.75" hidden="1" customHeight="1" x14ac:dyDescent="0.3">
      <c r="A717" s="5" t="s">
        <v>1123</v>
      </c>
      <c r="B717" s="5"/>
      <c r="C717" s="2">
        <v>1655</v>
      </c>
      <c r="D717" s="5" t="s">
        <v>1344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68.8" hidden="1" customHeight="1" x14ac:dyDescent="0.3">
      <c r="A718" s="7" t="s">
        <v>1334</v>
      </c>
      <c r="B718" s="7"/>
      <c r="C718" s="3">
        <v>651</v>
      </c>
      <c r="D718" s="7" t="s">
        <v>700</v>
      </c>
      <c r="E718" s="4"/>
      <c r="F718" s="4"/>
      <c r="G718" s="4"/>
      <c r="H718" s="4"/>
      <c r="I718" s="4"/>
      <c r="J718" s="4"/>
      <c r="K718" s="4" t="s">
        <v>678</v>
      </c>
      <c r="L718" s="4"/>
      <c r="M718" s="4"/>
      <c r="N718" s="4"/>
    </row>
    <row r="719" spans="1:14" ht="168.8" hidden="1" customHeight="1" x14ac:dyDescent="0.3">
      <c r="A719" s="5" t="s">
        <v>1334</v>
      </c>
      <c r="B719" s="5"/>
      <c r="C719" s="2">
        <v>652</v>
      </c>
      <c r="D719" s="5" t="s">
        <v>702</v>
      </c>
      <c r="E719" s="6"/>
      <c r="F719" s="6"/>
      <c r="G719" s="6"/>
      <c r="H719" s="6"/>
      <c r="I719" s="6"/>
      <c r="J719" s="6"/>
      <c r="K719" s="6" t="s">
        <v>678</v>
      </c>
      <c r="L719" s="6"/>
      <c r="M719" s="6"/>
      <c r="N719" s="6"/>
    </row>
    <row r="720" spans="1:14" ht="168.8" hidden="1" customHeight="1" x14ac:dyDescent="0.3">
      <c r="A720" s="7" t="s">
        <v>1334</v>
      </c>
      <c r="B720" s="7"/>
      <c r="C720" s="3">
        <v>653</v>
      </c>
      <c r="D720" s="7" t="s">
        <v>704</v>
      </c>
      <c r="E720" s="4"/>
      <c r="F720" s="4"/>
      <c r="G720" s="4"/>
      <c r="H720" s="4"/>
      <c r="I720" s="4"/>
      <c r="J720" s="4"/>
      <c r="K720" s="4" t="s">
        <v>678</v>
      </c>
      <c r="L720" s="4"/>
      <c r="M720" s="4"/>
      <c r="N720" s="4"/>
    </row>
    <row r="721" spans="1:14" ht="168.8" hidden="1" customHeight="1" x14ac:dyDescent="0.3">
      <c r="A721" s="5" t="s">
        <v>1334</v>
      </c>
      <c r="B721" s="5"/>
      <c r="C721" s="2">
        <v>654</v>
      </c>
      <c r="D721" s="5" t="s">
        <v>706</v>
      </c>
      <c r="E721" s="6"/>
      <c r="F721" s="6"/>
      <c r="G721" s="6"/>
      <c r="H721" s="6"/>
      <c r="I721" s="6"/>
      <c r="J721" s="6"/>
      <c r="K721" s="6" t="s">
        <v>678</v>
      </c>
      <c r="L721" s="6"/>
      <c r="M721" s="6"/>
      <c r="N721" s="6"/>
    </row>
    <row r="722" spans="1:14" ht="168.8" hidden="1" customHeight="1" x14ac:dyDescent="0.3">
      <c r="A722" s="7" t="s">
        <v>1334</v>
      </c>
      <c r="B722" s="7"/>
      <c r="C722" s="3">
        <v>655</v>
      </c>
      <c r="D722" s="7" t="s">
        <v>708</v>
      </c>
      <c r="E722" s="4"/>
      <c r="F722" s="4"/>
      <c r="G722" s="4"/>
      <c r="H722" s="4"/>
      <c r="I722" s="4"/>
      <c r="J722" s="4"/>
      <c r="K722" s="4" t="s">
        <v>678</v>
      </c>
      <c r="L722" s="4"/>
      <c r="M722" s="4"/>
      <c r="N722" s="4"/>
    </row>
    <row r="723" spans="1:14" ht="168.8" hidden="1" customHeight="1" x14ac:dyDescent="0.3">
      <c r="A723" s="5" t="s">
        <v>1334</v>
      </c>
      <c r="B723" s="5"/>
      <c r="C723" s="2">
        <v>656</v>
      </c>
      <c r="D723" s="5" t="s">
        <v>677</v>
      </c>
      <c r="E723" s="6"/>
      <c r="F723" s="6"/>
      <c r="G723" s="6"/>
      <c r="H723" s="6"/>
      <c r="I723" s="6"/>
      <c r="J723" s="6"/>
      <c r="K723" s="6" t="s">
        <v>678</v>
      </c>
      <c r="L723" s="6"/>
      <c r="M723" s="6"/>
      <c r="N723" s="6"/>
    </row>
    <row r="724" spans="1:14" ht="168.8" hidden="1" customHeight="1" x14ac:dyDescent="0.3">
      <c r="A724" s="7" t="s">
        <v>1334</v>
      </c>
      <c r="B724" s="7"/>
      <c r="C724" s="3">
        <v>657</v>
      </c>
      <c r="D724" s="7" t="s">
        <v>710</v>
      </c>
      <c r="E724" s="4"/>
      <c r="F724" s="4"/>
      <c r="G724" s="4"/>
      <c r="H724" s="4"/>
      <c r="I724" s="4"/>
      <c r="J724" s="4"/>
      <c r="K724" s="4" t="s">
        <v>678</v>
      </c>
      <c r="L724" s="4"/>
      <c r="M724" s="4"/>
      <c r="N724" s="4"/>
    </row>
    <row r="725" spans="1:14" ht="168.8" hidden="1" customHeight="1" x14ac:dyDescent="0.3">
      <c r="A725" s="5" t="s">
        <v>1334</v>
      </c>
      <c r="B725" s="5"/>
      <c r="C725" s="2">
        <v>658</v>
      </c>
      <c r="D725" s="5" t="s">
        <v>712</v>
      </c>
      <c r="E725" s="6"/>
      <c r="F725" s="6"/>
      <c r="G725" s="6"/>
      <c r="H725" s="6"/>
      <c r="I725" s="6"/>
      <c r="J725" s="6"/>
      <c r="K725" s="6" t="s">
        <v>678</v>
      </c>
      <c r="L725" s="6"/>
      <c r="M725" s="6"/>
      <c r="N725" s="6"/>
    </row>
    <row r="726" spans="1:14" ht="108.75" hidden="1" customHeight="1" x14ac:dyDescent="0.3">
      <c r="A726" s="7"/>
      <c r="B726" s="7"/>
      <c r="C726" s="3">
        <v>1796</v>
      </c>
      <c r="D726" s="7" t="s">
        <v>121</v>
      </c>
      <c r="E726" s="4" t="s">
        <v>122</v>
      </c>
      <c r="F726" s="4"/>
      <c r="G726" s="4"/>
      <c r="H726" s="4"/>
      <c r="I726" s="4"/>
      <c r="J726" s="4"/>
      <c r="K726" s="4" t="s">
        <v>637</v>
      </c>
      <c r="L726" s="4"/>
      <c r="M726" s="4"/>
      <c r="N726" s="4"/>
    </row>
    <row r="727" spans="1:14" ht="108.75" hidden="1" customHeight="1" x14ac:dyDescent="0.3">
      <c r="A727" s="5"/>
      <c r="B727" s="5"/>
      <c r="C727" s="2">
        <v>1797</v>
      </c>
      <c r="D727" s="5" t="s">
        <v>124</v>
      </c>
      <c r="E727" s="6" t="s">
        <v>125</v>
      </c>
      <c r="F727" s="6"/>
      <c r="G727" s="6"/>
      <c r="H727" s="6"/>
      <c r="I727" s="6"/>
      <c r="J727" s="6"/>
      <c r="K727" s="6" t="s">
        <v>637</v>
      </c>
      <c r="L727" s="6"/>
      <c r="M727" s="6"/>
      <c r="N727" s="6"/>
    </row>
    <row r="728" spans="1:14" ht="108.75" hidden="1" customHeight="1" x14ac:dyDescent="0.3">
      <c r="A728" s="7"/>
      <c r="B728" s="7"/>
      <c r="C728" s="3">
        <v>1798</v>
      </c>
      <c r="D728" s="7" t="s">
        <v>127</v>
      </c>
      <c r="E728" s="4" t="s">
        <v>128</v>
      </c>
      <c r="F728" s="4"/>
      <c r="G728" s="4"/>
      <c r="H728" s="4"/>
      <c r="I728" s="4"/>
      <c r="J728" s="4"/>
      <c r="K728" s="4" t="s">
        <v>637</v>
      </c>
      <c r="L728" s="4"/>
      <c r="M728" s="4"/>
      <c r="N728" s="4"/>
    </row>
    <row r="729" spans="1:14" ht="108.75" hidden="1" customHeight="1" x14ac:dyDescent="0.3">
      <c r="A729" s="5"/>
      <c r="B729" s="5"/>
      <c r="C729" s="2">
        <v>1799</v>
      </c>
      <c r="D729" s="5" t="s">
        <v>130</v>
      </c>
      <c r="E729" s="6" t="s">
        <v>131</v>
      </c>
      <c r="F729" s="6"/>
      <c r="G729" s="6"/>
      <c r="H729" s="6"/>
      <c r="I729" s="6"/>
      <c r="J729" s="6"/>
      <c r="K729" s="6" t="s">
        <v>637</v>
      </c>
      <c r="L729" s="6"/>
      <c r="M729" s="6"/>
      <c r="N729" s="6"/>
    </row>
    <row r="730" spans="1:14" ht="36.75" hidden="1" customHeight="1" x14ac:dyDescent="0.3">
      <c r="A730" s="7"/>
      <c r="B730" s="7"/>
      <c r="C730" s="3"/>
      <c r="D730" s="7" t="s">
        <v>1587</v>
      </c>
      <c r="E730" s="4"/>
      <c r="F730" s="4"/>
      <c r="G730" s="4"/>
      <c r="H730" s="4"/>
      <c r="I730" s="4"/>
      <c r="J730" s="4"/>
      <c r="K730" s="4"/>
      <c r="L730" s="4"/>
      <c r="M730" s="4" t="s">
        <v>1588</v>
      </c>
      <c r="N730" s="4"/>
    </row>
    <row r="731" spans="1:14" ht="48.85" hidden="1" customHeight="1" x14ac:dyDescent="0.3">
      <c r="A731" s="5"/>
      <c r="B731" s="5"/>
      <c r="C731" s="2"/>
      <c r="D731" s="5" t="s">
        <v>1638</v>
      </c>
      <c r="E731" s="6"/>
      <c r="F731" s="6"/>
      <c r="G731" s="6"/>
      <c r="H731" s="6"/>
      <c r="I731" s="10" t="s">
        <v>1639</v>
      </c>
      <c r="J731" s="6"/>
      <c r="K731" s="6"/>
      <c r="L731" s="6"/>
      <c r="M731" s="6" t="s">
        <v>1640</v>
      </c>
      <c r="N731" s="6"/>
    </row>
    <row r="732" spans="1:14" ht="96.8" hidden="1" customHeight="1" x14ac:dyDescent="0.3">
      <c r="A732" s="7"/>
      <c r="B732" s="7"/>
      <c r="C732" s="3"/>
      <c r="D732" s="7" t="s">
        <v>1591</v>
      </c>
      <c r="E732" s="4"/>
      <c r="F732" s="4"/>
      <c r="G732" s="4"/>
      <c r="H732" s="4"/>
      <c r="I732" s="9" t="s">
        <v>1592</v>
      </c>
      <c r="J732" s="4"/>
      <c r="K732" s="4"/>
      <c r="L732" s="4"/>
      <c r="M732" s="4"/>
      <c r="N732" s="4"/>
    </row>
    <row r="733" spans="1:14" ht="84.85" hidden="1" customHeight="1" x14ac:dyDescent="0.3">
      <c r="A733" s="5"/>
      <c r="B733" s="5"/>
      <c r="C733" s="2"/>
      <c r="D733" s="5" t="s">
        <v>1595</v>
      </c>
      <c r="E733" s="6"/>
      <c r="F733" s="6"/>
      <c r="G733" s="6"/>
      <c r="H733" s="6"/>
      <c r="I733" s="8" t="s">
        <v>1596</v>
      </c>
      <c r="J733" s="6"/>
      <c r="K733" s="6"/>
      <c r="L733" s="6"/>
      <c r="M733" s="6" t="s">
        <v>1597</v>
      </c>
      <c r="N733" s="6"/>
    </row>
    <row r="734" spans="1:14" ht="132.80000000000001" hidden="1" customHeight="1" x14ac:dyDescent="0.3">
      <c r="A734" s="7"/>
      <c r="B734" s="7"/>
      <c r="C734" s="3"/>
      <c r="D734" s="7" t="s">
        <v>1593</v>
      </c>
      <c r="E734" s="4"/>
      <c r="F734" s="4"/>
      <c r="G734" s="4"/>
      <c r="H734" s="4"/>
      <c r="I734" s="4"/>
      <c r="J734" s="4"/>
      <c r="K734" s="4" t="s">
        <v>1594</v>
      </c>
      <c r="L734" s="4"/>
      <c r="M734" s="4"/>
      <c r="N734" s="4"/>
    </row>
    <row r="735" spans="1:14" ht="84.85" hidden="1" customHeight="1" x14ac:dyDescent="0.3">
      <c r="A735" s="5"/>
      <c r="B735" s="5"/>
      <c r="C735" s="2"/>
      <c r="D735" s="5" t="s">
        <v>1641</v>
      </c>
      <c r="E735" s="6"/>
      <c r="F735" s="6"/>
      <c r="G735" s="6"/>
      <c r="H735" s="6"/>
      <c r="I735" s="6"/>
      <c r="J735" s="6"/>
      <c r="K735" s="6" t="s">
        <v>1590</v>
      </c>
      <c r="L735" s="6"/>
      <c r="M735" s="6"/>
      <c r="N735" s="6"/>
    </row>
    <row r="736" spans="1:14" ht="60.8" hidden="1" customHeight="1" x14ac:dyDescent="0.3">
      <c r="A736" s="4"/>
      <c r="B736" s="4"/>
      <c r="C736" s="4"/>
      <c r="D736" s="7" t="s">
        <v>1585</v>
      </c>
      <c r="E736" s="4"/>
      <c r="F736" s="4"/>
      <c r="G736" s="4"/>
      <c r="H736" s="4"/>
      <c r="I736" s="4"/>
      <c r="J736" s="4"/>
      <c r="K736" s="4"/>
      <c r="L736" s="4"/>
      <c r="M736" s="4" t="s">
        <v>1586</v>
      </c>
      <c r="N736" s="4"/>
    </row>
    <row r="737" spans="1:14" ht="15" hidden="1" customHeight="1" x14ac:dyDescent="0.3">
      <c r="A737" s="17"/>
      <c r="B737" s="17"/>
      <c r="C737" s="18"/>
      <c r="D737" s="17" t="s">
        <v>1598</v>
      </c>
      <c r="E737" s="19"/>
      <c r="F737" s="19"/>
      <c r="G737" s="19"/>
      <c r="H737" s="19"/>
      <c r="I737" s="19"/>
      <c r="J737" s="19"/>
      <c r="K737" s="19" t="s">
        <v>1599</v>
      </c>
      <c r="L737" s="19"/>
      <c r="M737" s="19"/>
      <c r="N737" s="1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B2:D12"/>
  <sheetViews>
    <sheetView showGridLines="0" tabSelected="1" workbookViewId="0">
      <selection activeCell="C12" sqref="C12:D12"/>
    </sheetView>
  </sheetViews>
  <sheetFormatPr defaultRowHeight="14.4" x14ac:dyDescent="0.3"/>
  <cols>
    <col min="2" max="2" width="18.09765625" customWidth="1"/>
    <col min="4" max="4" width="11.8984375" customWidth="1"/>
  </cols>
  <sheetData>
    <row r="2" spans="2:4" ht="21.05" customHeight="1" x14ac:dyDescent="0.35">
      <c r="B2" s="103" t="s">
        <v>37</v>
      </c>
      <c r="C2" s="103"/>
      <c r="D2" s="103"/>
    </row>
    <row r="3" spans="2:4" ht="20.2" customHeight="1" x14ac:dyDescent="0.35">
      <c r="B3" s="86" t="s">
        <v>38</v>
      </c>
      <c r="C3" s="102" t="s">
        <v>39</v>
      </c>
      <c r="D3" s="102"/>
    </row>
    <row r="4" spans="2:4" ht="20.2" customHeight="1" x14ac:dyDescent="0.35">
      <c r="C4" s="102" t="s">
        <v>40</v>
      </c>
      <c r="D4" s="102"/>
    </row>
    <row r="5" spans="2:4" ht="20.2" customHeight="1" x14ac:dyDescent="0.35">
      <c r="C5" s="102" t="s">
        <v>41</v>
      </c>
      <c r="D5" s="102"/>
    </row>
    <row r="6" spans="2:4" ht="20.2" customHeight="1" x14ac:dyDescent="0.35">
      <c r="C6" s="102" t="s">
        <v>42</v>
      </c>
      <c r="D6" s="102"/>
    </row>
    <row r="7" spans="2:4" ht="20.2" customHeight="1" x14ac:dyDescent="0.35">
      <c r="C7" s="102" t="s">
        <v>4</v>
      </c>
      <c r="D7" s="102"/>
    </row>
    <row r="8" spans="2:4" ht="20.2" customHeight="1" x14ac:dyDescent="0.35">
      <c r="C8" s="102" t="s">
        <v>43</v>
      </c>
      <c r="D8" s="102"/>
    </row>
    <row r="9" spans="2:4" ht="20.2" customHeight="1" x14ac:dyDescent="0.35">
      <c r="C9" s="102" t="s">
        <v>44</v>
      </c>
      <c r="D9" s="102"/>
    </row>
    <row r="10" spans="2:4" ht="20.2" customHeight="1" x14ac:dyDescent="0.35">
      <c r="C10" s="102" t="s">
        <v>45</v>
      </c>
      <c r="D10" s="102"/>
    </row>
    <row r="11" spans="2:4" ht="20.2" customHeight="1" x14ac:dyDescent="0.35">
      <c r="C11" s="102" t="s">
        <v>46</v>
      </c>
      <c r="D11" s="102"/>
    </row>
    <row r="12" spans="2:4" ht="20.2" customHeight="1" x14ac:dyDescent="0.35">
      <c r="C12" s="102" t="s">
        <v>47</v>
      </c>
      <c r="D12" s="102"/>
    </row>
  </sheetData>
  <sheetProtection algorithmName="SHA-512" hashValue="xJuBi5n5NjZkgq/x8tF4c4V9B3KMLT6L/XO9iQ4G+ePuUECGpV0ybb+GXJrtbwrVHyZyv1Pq2F8alSEQ3Dg3mA==" saltValue="b3nywV2H/LF+bXTE0T370A==" spinCount="100000" sheet="1" objects="1" scenarios="1" selectLockedCells="1"/>
  <mergeCells count="11">
    <mergeCell ref="C12:D12"/>
    <mergeCell ref="B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hyperlinks>
    <hyperlink ref="C3" location="'Blue Ridge'!A1" display="Blue Ridge" xr:uid="{00000000-0004-0000-0100-000000000000}"/>
    <hyperlink ref="C4" location="'Bridge Valley'!A1" display="Bridge Valley" xr:uid="{00000000-0004-0000-0100-000001000000}"/>
    <hyperlink ref="C5" location="'Eastern WV'!A1" display="Eastern WV" xr:uid="{00000000-0004-0000-0100-000002000000}"/>
    <hyperlink ref="C6" location="Glenville!A1" display="Glenville" xr:uid="{00000000-0004-0000-0100-000003000000}"/>
    <hyperlink ref="C7" location="Mountwest!A1" display="Mountwest" xr:uid="{00000000-0004-0000-0100-000004000000}"/>
    <hyperlink ref="C8" location="'New River'!A1" display="New River" xr:uid="{00000000-0004-0000-0100-000005000000}"/>
    <hyperlink ref="C9" location="Pierpont!A1" display="Pierpont" xr:uid="{00000000-0004-0000-0100-000006000000}"/>
    <hyperlink ref="C10" location="'Southern WV'!A1" display="Southern WV" xr:uid="{00000000-0004-0000-0100-000007000000}"/>
    <hyperlink ref="C11" location="'WV Northern'!A1" display="WV Nothern " xr:uid="{00000000-0004-0000-0100-000008000000}"/>
    <hyperlink ref="C12" location="'WVU Parkersburg'!A1" display="WVU Parkersburg" xr:uid="{00000000-0004-0000-0100-000009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F97"/>
  <sheetViews>
    <sheetView showGridLines="0" zoomScaleNormal="100" workbookViewId="0"/>
  </sheetViews>
  <sheetFormatPr defaultRowHeight="14.4" x14ac:dyDescent="0.3"/>
  <cols>
    <col min="1" max="1" width="11.3984375" customWidth="1"/>
    <col min="2" max="2" width="31.69921875" customWidth="1"/>
    <col min="3" max="3" width="118.3984375" customWidth="1"/>
    <col min="4" max="4" width="9.09765625" customWidth="1"/>
  </cols>
  <sheetData>
    <row r="1" spans="1:6" x14ac:dyDescent="0.3">
      <c r="A1" s="68"/>
      <c r="B1" s="74"/>
      <c r="C1" s="55"/>
    </row>
    <row r="2" spans="1:6" ht="17.850000000000001" x14ac:dyDescent="0.3">
      <c r="A2" s="104" t="s">
        <v>48</v>
      </c>
      <c r="B2" s="104"/>
      <c r="C2" s="104"/>
    </row>
    <row r="3" spans="1:6" ht="23.2" customHeight="1" x14ac:dyDescent="0.3">
      <c r="A3" s="105" t="s">
        <v>49</v>
      </c>
      <c r="B3" s="105"/>
      <c r="C3" s="75" t="s">
        <v>39</v>
      </c>
    </row>
    <row r="4" spans="1:6" x14ac:dyDescent="0.3">
      <c r="A4" s="68"/>
      <c r="B4" s="74"/>
      <c r="C4" s="55"/>
    </row>
    <row r="5" spans="1:6" ht="20.75" x14ac:dyDescent="0.4">
      <c r="A5" s="80" t="s">
        <v>6</v>
      </c>
      <c r="B5" s="81" t="s">
        <v>50</v>
      </c>
      <c r="C5" s="82" t="s">
        <v>51</v>
      </c>
      <c r="E5" s="62" t="s">
        <v>9</v>
      </c>
      <c r="F5" s="61"/>
    </row>
    <row r="6" spans="1:6" ht="39.9" customHeight="1" x14ac:dyDescent="0.3">
      <c r="A6" s="69" t="s">
        <v>52</v>
      </c>
      <c r="B6" s="70" t="s">
        <v>53</v>
      </c>
      <c r="C6" s="71" t="s">
        <v>54</v>
      </c>
    </row>
    <row r="7" spans="1:6" ht="39.9" customHeight="1" x14ac:dyDescent="0.3">
      <c r="A7" s="69" t="s">
        <v>55</v>
      </c>
      <c r="B7" s="70" t="s">
        <v>56</v>
      </c>
      <c r="C7" s="71" t="s">
        <v>54</v>
      </c>
    </row>
    <row r="8" spans="1:6" ht="39.9" customHeight="1" x14ac:dyDescent="0.3">
      <c r="A8" s="69" t="s">
        <v>57</v>
      </c>
      <c r="B8" s="70" t="s">
        <v>58</v>
      </c>
      <c r="C8" s="71" t="s">
        <v>59</v>
      </c>
    </row>
    <row r="9" spans="1:6" ht="39.9" customHeight="1" x14ac:dyDescent="0.3">
      <c r="A9" s="69" t="s">
        <v>60</v>
      </c>
      <c r="B9" s="70" t="s">
        <v>61</v>
      </c>
      <c r="C9" s="71" t="s">
        <v>62</v>
      </c>
    </row>
    <row r="10" spans="1:6" ht="39.9" customHeight="1" x14ac:dyDescent="0.3">
      <c r="A10" s="69" t="s">
        <v>63</v>
      </c>
      <c r="B10" s="70" t="s">
        <v>64</v>
      </c>
      <c r="C10" s="71" t="s">
        <v>65</v>
      </c>
    </row>
    <row r="11" spans="1:6" ht="39.9" customHeight="1" x14ac:dyDescent="0.3">
      <c r="A11" s="69" t="s">
        <v>66</v>
      </c>
      <c r="B11" s="70" t="s">
        <v>67</v>
      </c>
      <c r="C11" s="71" t="s">
        <v>68</v>
      </c>
    </row>
    <row r="12" spans="1:6" ht="39.9" customHeight="1" x14ac:dyDescent="0.3">
      <c r="A12" s="69" t="s">
        <v>69</v>
      </c>
      <c r="B12" s="70" t="s">
        <v>70</v>
      </c>
      <c r="C12" s="71" t="s">
        <v>62</v>
      </c>
    </row>
    <row r="13" spans="1:6" ht="39.9" customHeight="1" x14ac:dyDescent="0.3">
      <c r="A13" s="69" t="s">
        <v>71</v>
      </c>
      <c r="B13" s="70" t="s">
        <v>72</v>
      </c>
      <c r="C13" s="71" t="s">
        <v>73</v>
      </c>
    </row>
    <row r="14" spans="1:6" ht="39.9" customHeight="1" x14ac:dyDescent="0.3">
      <c r="A14" s="69" t="s">
        <v>74</v>
      </c>
      <c r="B14" s="70" t="s">
        <v>75</v>
      </c>
      <c r="C14" s="71" t="s">
        <v>62</v>
      </c>
    </row>
    <row r="15" spans="1:6" ht="39.9" customHeight="1" x14ac:dyDescent="0.3">
      <c r="A15" s="69" t="s">
        <v>76</v>
      </c>
      <c r="B15" s="70" t="s">
        <v>77</v>
      </c>
      <c r="C15" s="71" t="s">
        <v>78</v>
      </c>
    </row>
    <row r="16" spans="1:6" ht="39.9" customHeight="1" x14ac:dyDescent="0.3">
      <c r="A16" s="69" t="s">
        <v>79</v>
      </c>
      <c r="B16" s="70" t="s">
        <v>80</v>
      </c>
      <c r="C16" s="71" t="s">
        <v>68</v>
      </c>
    </row>
    <row r="17" spans="1:3" ht="39.9" customHeight="1" x14ac:dyDescent="0.3">
      <c r="A17" s="69" t="s">
        <v>81</v>
      </c>
      <c r="B17" s="70" t="s">
        <v>82</v>
      </c>
      <c r="C17" s="71" t="s">
        <v>68</v>
      </c>
    </row>
    <row r="18" spans="1:3" ht="39.9" customHeight="1" x14ac:dyDescent="0.3">
      <c r="A18" s="69" t="s">
        <v>83</v>
      </c>
      <c r="B18" s="70" t="s">
        <v>84</v>
      </c>
      <c r="C18" s="71" t="s">
        <v>85</v>
      </c>
    </row>
    <row r="19" spans="1:3" ht="39.9" customHeight="1" x14ac:dyDescent="0.3">
      <c r="A19" s="69" t="s">
        <v>86</v>
      </c>
      <c r="B19" s="70" t="s">
        <v>87</v>
      </c>
      <c r="C19" s="71" t="s">
        <v>68</v>
      </c>
    </row>
    <row r="20" spans="1:3" ht="39.9" customHeight="1" x14ac:dyDescent="0.3">
      <c r="A20" s="69" t="s">
        <v>88</v>
      </c>
      <c r="B20" s="70" t="s">
        <v>89</v>
      </c>
      <c r="C20" s="71" t="s">
        <v>59</v>
      </c>
    </row>
    <row r="21" spans="1:3" ht="39.9" customHeight="1" x14ac:dyDescent="0.3">
      <c r="A21" s="69" t="s">
        <v>90</v>
      </c>
      <c r="B21" s="70" t="s">
        <v>91</v>
      </c>
      <c r="C21" s="71" t="s">
        <v>92</v>
      </c>
    </row>
    <row r="22" spans="1:3" ht="39.9" customHeight="1" x14ac:dyDescent="0.3">
      <c r="A22" s="69" t="s">
        <v>93</v>
      </c>
      <c r="B22" s="70" t="s">
        <v>94</v>
      </c>
      <c r="C22" s="71" t="s">
        <v>95</v>
      </c>
    </row>
    <row r="23" spans="1:3" ht="39.9" customHeight="1" x14ac:dyDescent="0.3">
      <c r="A23" s="69" t="s">
        <v>96</v>
      </c>
      <c r="B23" s="70" t="s">
        <v>97</v>
      </c>
      <c r="C23" s="71" t="s">
        <v>98</v>
      </c>
    </row>
    <row r="24" spans="1:3" ht="39.9" customHeight="1" x14ac:dyDescent="0.3">
      <c r="A24" s="69" t="s">
        <v>99</v>
      </c>
      <c r="B24" s="70" t="s">
        <v>100</v>
      </c>
      <c r="C24" s="71" t="s">
        <v>101</v>
      </c>
    </row>
    <row r="25" spans="1:3" ht="39.9" customHeight="1" x14ac:dyDescent="0.3">
      <c r="A25" s="69" t="s">
        <v>102</v>
      </c>
      <c r="B25" s="70" t="s">
        <v>103</v>
      </c>
      <c r="C25" s="71" t="s">
        <v>101</v>
      </c>
    </row>
    <row r="26" spans="1:3" ht="39.9" customHeight="1" x14ac:dyDescent="0.3">
      <c r="A26" s="69" t="s">
        <v>104</v>
      </c>
      <c r="B26" s="70" t="s">
        <v>105</v>
      </c>
      <c r="C26" s="71" t="s">
        <v>101</v>
      </c>
    </row>
    <row r="27" spans="1:3" ht="39.9" customHeight="1" x14ac:dyDescent="0.3">
      <c r="A27" s="69" t="s">
        <v>106</v>
      </c>
      <c r="B27" s="70" t="s">
        <v>107</v>
      </c>
      <c r="C27" s="71" t="s">
        <v>101</v>
      </c>
    </row>
    <row r="28" spans="1:3" ht="39.9" customHeight="1" x14ac:dyDescent="0.3">
      <c r="A28" s="69" t="s">
        <v>108</v>
      </c>
      <c r="B28" s="70" t="s">
        <v>109</v>
      </c>
      <c r="C28" s="71" t="s">
        <v>110</v>
      </c>
    </row>
    <row r="29" spans="1:3" ht="39.9" customHeight="1" x14ac:dyDescent="0.3">
      <c r="A29" s="69" t="s">
        <v>111</v>
      </c>
      <c r="B29" s="70" t="s">
        <v>112</v>
      </c>
      <c r="C29" s="71" t="s">
        <v>113</v>
      </c>
    </row>
    <row r="30" spans="1:3" ht="39.9" customHeight="1" x14ac:dyDescent="0.3">
      <c r="A30" s="69" t="s">
        <v>114</v>
      </c>
      <c r="B30" s="70" t="s">
        <v>115</v>
      </c>
      <c r="C30" s="71" t="s">
        <v>116</v>
      </c>
    </row>
    <row r="31" spans="1:3" ht="39.9" customHeight="1" x14ac:dyDescent="0.3">
      <c r="A31" s="69" t="s">
        <v>117</v>
      </c>
      <c r="B31" s="70" t="s">
        <v>118</v>
      </c>
      <c r="C31" s="71" t="s">
        <v>119</v>
      </c>
    </row>
    <row r="32" spans="1:3" ht="39.9" customHeight="1" x14ac:dyDescent="0.3">
      <c r="A32" s="69" t="s">
        <v>120</v>
      </c>
      <c r="B32" s="70" t="s">
        <v>121</v>
      </c>
      <c r="C32" s="71" t="s">
        <v>122</v>
      </c>
    </row>
    <row r="33" spans="1:3" ht="39.9" customHeight="1" x14ac:dyDescent="0.3">
      <c r="A33" s="69" t="s">
        <v>123</v>
      </c>
      <c r="B33" s="70" t="s">
        <v>124</v>
      </c>
      <c r="C33" s="71" t="s">
        <v>125</v>
      </c>
    </row>
    <row r="34" spans="1:3" ht="39.9" customHeight="1" x14ac:dyDescent="0.3">
      <c r="A34" s="69" t="s">
        <v>126</v>
      </c>
      <c r="B34" s="70" t="s">
        <v>127</v>
      </c>
      <c r="C34" s="71" t="s">
        <v>128</v>
      </c>
    </row>
    <row r="35" spans="1:3" ht="39.9" customHeight="1" x14ac:dyDescent="0.3">
      <c r="A35" s="69" t="s">
        <v>129</v>
      </c>
      <c r="B35" s="70" t="s">
        <v>130</v>
      </c>
      <c r="C35" s="71" t="s">
        <v>131</v>
      </c>
    </row>
    <row r="36" spans="1:3" ht="39.9" customHeight="1" x14ac:dyDescent="0.3">
      <c r="A36" s="69" t="s">
        <v>132</v>
      </c>
      <c r="B36" s="70" t="s">
        <v>133</v>
      </c>
      <c r="C36" s="71" t="s">
        <v>73</v>
      </c>
    </row>
    <row r="37" spans="1:3" ht="39.9" customHeight="1" x14ac:dyDescent="0.3">
      <c r="A37" s="69" t="s">
        <v>134</v>
      </c>
      <c r="B37" s="70" t="s">
        <v>135</v>
      </c>
      <c r="C37" s="71" t="s">
        <v>136</v>
      </c>
    </row>
    <row r="38" spans="1:3" ht="39.9" customHeight="1" x14ac:dyDescent="0.3">
      <c r="A38" s="69" t="s">
        <v>137</v>
      </c>
      <c r="B38" s="70" t="s">
        <v>138</v>
      </c>
      <c r="C38" s="71" t="s">
        <v>139</v>
      </c>
    </row>
    <row r="39" spans="1:3" ht="39.9" customHeight="1" x14ac:dyDescent="0.3">
      <c r="A39" s="69" t="s">
        <v>140</v>
      </c>
      <c r="B39" s="70" t="s">
        <v>141</v>
      </c>
      <c r="C39" s="71" t="s">
        <v>68</v>
      </c>
    </row>
    <row r="40" spans="1:3" ht="39.9" customHeight="1" x14ac:dyDescent="0.3">
      <c r="A40" s="69" t="s">
        <v>142</v>
      </c>
      <c r="B40" s="70" t="s">
        <v>143</v>
      </c>
      <c r="C40" s="71" t="s">
        <v>144</v>
      </c>
    </row>
    <row r="41" spans="1:3" ht="39.9" customHeight="1" x14ac:dyDescent="0.3">
      <c r="A41" s="69" t="s">
        <v>145</v>
      </c>
      <c r="B41" s="70" t="s">
        <v>146</v>
      </c>
      <c r="C41" s="71" t="s">
        <v>147</v>
      </c>
    </row>
    <row r="42" spans="1:3" ht="39.9" customHeight="1" x14ac:dyDescent="0.3">
      <c r="A42" s="69" t="s">
        <v>148</v>
      </c>
      <c r="B42" s="70" t="s">
        <v>149</v>
      </c>
      <c r="C42" s="71" t="s">
        <v>78</v>
      </c>
    </row>
    <row r="43" spans="1:3" ht="39.9" customHeight="1" x14ac:dyDescent="0.3">
      <c r="A43" s="69" t="s">
        <v>150</v>
      </c>
      <c r="B43" s="70" t="s">
        <v>151</v>
      </c>
      <c r="C43" s="71" t="s">
        <v>152</v>
      </c>
    </row>
    <row r="44" spans="1:3" ht="39.9" customHeight="1" x14ac:dyDescent="0.3">
      <c r="A44" s="69" t="s">
        <v>153</v>
      </c>
      <c r="B44" s="70" t="s">
        <v>154</v>
      </c>
      <c r="C44" s="71" t="s">
        <v>155</v>
      </c>
    </row>
    <row r="45" spans="1:3" ht="39.9" customHeight="1" x14ac:dyDescent="0.3">
      <c r="A45" s="69" t="s">
        <v>156</v>
      </c>
      <c r="B45" s="70" t="s">
        <v>157</v>
      </c>
      <c r="C45" s="71" t="s">
        <v>158</v>
      </c>
    </row>
    <row r="46" spans="1:3" ht="39.9" customHeight="1" x14ac:dyDescent="0.3">
      <c r="A46" s="69" t="s">
        <v>159</v>
      </c>
      <c r="B46" s="70" t="s">
        <v>160</v>
      </c>
      <c r="C46" s="71" t="s">
        <v>161</v>
      </c>
    </row>
    <row r="47" spans="1:3" ht="39.9" customHeight="1" x14ac:dyDescent="0.3">
      <c r="A47" s="69" t="s">
        <v>162</v>
      </c>
      <c r="B47" s="70" t="s">
        <v>163</v>
      </c>
      <c r="C47" s="71" t="s">
        <v>164</v>
      </c>
    </row>
    <row r="48" spans="1:3" ht="39.9" customHeight="1" x14ac:dyDescent="0.3">
      <c r="A48" s="69" t="s">
        <v>165</v>
      </c>
      <c r="B48" s="70" t="s">
        <v>166</v>
      </c>
      <c r="C48" s="71" t="s">
        <v>164</v>
      </c>
    </row>
    <row r="49" spans="1:3" ht="39.9" customHeight="1" x14ac:dyDescent="0.3">
      <c r="A49" s="69" t="s">
        <v>167</v>
      </c>
      <c r="B49" s="70" t="s">
        <v>168</v>
      </c>
      <c r="C49" s="71" t="s">
        <v>164</v>
      </c>
    </row>
    <row r="50" spans="1:3" ht="39.9" customHeight="1" x14ac:dyDescent="0.3">
      <c r="A50" s="69" t="s">
        <v>169</v>
      </c>
      <c r="B50" s="70" t="s">
        <v>170</v>
      </c>
      <c r="C50" s="71" t="s">
        <v>164</v>
      </c>
    </row>
    <row r="51" spans="1:3" ht="39.9" customHeight="1" x14ac:dyDescent="0.3">
      <c r="A51" s="69" t="s">
        <v>171</v>
      </c>
      <c r="B51" s="70" t="s">
        <v>172</v>
      </c>
      <c r="C51" s="71" t="s">
        <v>144</v>
      </c>
    </row>
    <row r="52" spans="1:3" ht="39.9" customHeight="1" x14ac:dyDescent="0.3">
      <c r="A52" s="69" t="s">
        <v>173</v>
      </c>
      <c r="B52" s="70" t="s">
        <v>174</v>
      </c>
      <c r="C52" s="71" t="s">
        <v>175</v>
      </c>
    </row>
    <row r="53" spans="1:3" ht="39.9" customHeight="1" x14ac:dyDescent="0.3">
      <c r="A53" s="69" t="s">
        <v>176</v>
      </c>
      <c r="B53" s="70" t="s">
        <v>177</v>
      </c>
      <c r="C53" s="71" t="s">
        <v>178</v>
      </c>
    </row>
    <row r="54" spans="1:3" ht="39.9" customHeight="1" x14ac:dyDescent="0.3">
      <c r="A54" s="69" t="s">
        <v>179</v>
      </c>
      <c r="B54" s="70" t="s">
        <v>180</v>
      </c>
      <c r="C54" s="71" t="s">
        <v>181</v>
      </c>
    </row>
    <row r="55" spans="1:3" ht="39.9" customHeight="1" x14ac:dyDescent="0.3">
      <c r="A55" s="69" t="s">
        <v>182</v>
      </c>
      <c r="B55" s="70" t="s">
        <v>183</v>
      </c>
      <c r="C55" s="71" t="s">
        <v>65</v>
      </c>
    </row>
    <row r="56" spans="1:3" ht="39.9" customHeight="1" x14ac:dyDescent="0.3">
      <c r="A56" s="69" t="s">
        <v>184</v>
      </c>
      <c r="B56" s="70" t="s">
        <v>185</v>
      </c>
      <c r="C56" s="71" t="s">
        <v>73</v>
      </c>
    </row>
    <row r="57" spans="1:3" ht="39.9" customHeight="1" x14ac:dyDescent="0.3">
      <c r="A57" s="69" t="s">
        <v>186</v>
      </c>
      <c r="B57" s="70" t="s">
        <v>187</v>
      </c>
      <c r="C57" s="71" t="s">
        <v>68</v>
      </c>
    </row>
    <row r="58" spans="1:3" ht="39.9" customHeight="1" x14ac:dyDescent="0.3">
      <c r="A58" s="69" t="s">
        <v>188</v>
      </c>
      <c r="B58" s="70" t="s">
        <v>189</v>
      </c>
      <c r="C58" s="71" t="s">
        <v>78</v>
      </c>
    </row>
    <row r="59" spans="1:3" ht="39.9" customHeight="1" x14ac:dyDescent="0.3">
      <c r="A59" s="69" t="s">
        <v>190</v>
      </c>
      <c r="B59" s="70" t="s">
        <v>191</v>
      </c>
      <c r="C59" s="71" t="s">
        <v>68</v>
      </c>
    </row>
    <row r="60" spans="1:3" ht="39.9" customHeight="1" x14ac:dyDescent="0.3">
      <c r="A60" s="69" t="s">
        <v>192</v>
      </c>
      <c r="B60" s="70" t="s">
        <v>193</v>
      </c>
      <c r="C60" s="71" t="s">
        <v>194</v>
      </c>
    </row>
    <row r="61" spans="1:3" ht="39.9" customHeight="1" x14ac:dyDescent="0.3">
      <c r="A61" s="69" t="s">
        <v>195</v>
      </c>
      <c r="B61" s="70" t="s">
        <v>196</v>
      </c>
      <c r="C61" s="71" t="s">
        <v>194</v>
      </c>
    </row>
    <row r="62" spans="1:3" ht="39.9" customHeight="1" x14ac:dyDescent="0.3">
      <c r="A62" s="69" t="s">
        <v>197</v>
      </c>
      <c r="B62" s="70" t="s">
        <v>198</v>
      </c>
      <c r="C62" s="71" t="s">
        <v>199</v>
      </c>
    </row>
    <row r="63" spans="1:3" ht="39.9" customHeight="1" x14ac:dyDescent="0.3">
      <c r="A63" s="69" t="s">
        <v>200</v>
      </c>
      <c r="B63" s="70" t="s">
        <v>201</v>
      </c>
      <c r="C63" s="71" t="s">
        <v>85</v>
      </c>
    </row>
    <row r="64" spans="1:3" ht="39.9" customHeight="1" x14ac:dyDescent="0.3">
      <c r="A64" s="69" t="s">
        <v>202</v>
      </c>
      <c r="B64" s="70" t="s">
        <v>203</v>
      </c>
      <c r="C64" s="71" t="s">
        <v>204</v>
      </c>
    </row>
    <row r="65" spans="1:3" ht="39.9" customHeight="1" x14ac:dyDescent="0.3">
      <c r="A65" s="69" t="s">
        <v>205</v>
      </c>
      <c r="B65" s="70" t="s">
        <v>206</v>
      </c>
      <c r="C65" s="71" t="s">
        <v>207</v>
      </c>
    </row>
    <row r="66" spans="1:3" ht="39.9" customHeight="1" x14ac:dyDescent="0.3">
      <c r="A66" s="69" t="s">
        <v>208</v>
      </c>
      <c r="B66" s="70" t="s">
        <v>209</v>
      </c>
      <c r="C66" s="71" t="s">
        <v>73</v>
      </c>
    </row>
    <row r="67" spans="1:3" ht="39.9" customHeight="1" x14ac:dyDescent="0.3">
      <c r="A67" s="69" t="s">
        <v>210</v>
      </c>
      <c r="B67" s="70" t="s">
        <v>211</v>
      </c>
      <c r="C67" s="71" t="s">
        <v>59</v>
      </c>
    </row>
    <row r="68" spans="1:3" ht="39.9" customHeight="1" x14ac:dyDescent="0.3">
      <c r="A68" s="69" t="s">
        <v>212</v>
      </c>
      <c r="B68" s="70" t="s">
        <v>213</v>
      </c>
      <c r="C68" s="71" t="s">
        <v>214</v>
      </c>
    </row>
    <row r="69" spans="1:3" ht="39.9" customHeight="1" x14ac:dyDescent="0.3">
      <c r="A69" s="69" t="s">
        <v>215</v>
      </c>
      <c r="B69" s="70" t="s">
        <v>216</v>
      </c>
      <c r="C69" s="71" t="s">
        <v>85</v>
      </c>
    </row>
    <row r="70" spans="1:3" ht="39.9" customHeight="1" x14ac:dyDescent="0.3">
      <c r="A70" s="69" t="s">
        <v>217</v>
      </c>
      <c r="B70" s="70" t="s">
        <v>218</v>
      </c>
      <c r="C70" s="71" t="s">
        <v>73</v>
      </c>
    </row>
    <row r="71" spans="1:3" ht="39.9" customHeight="1" x14ac:dyDescent="0.3">
      <c r="A71" s="69" t="s">
        <v>219</v>
      </c>
      <c r="B71" s="70" t="s">
        <v>220</v>
      </c>
      <c r="C71" s="71" t="s">
        <v>221</v>
      </c>
    </row>
    <row r="72" spans="1:3" ht="39.9" customHeight="1" x14ac:dyDescent="0.3">
      <c r="A72" s="69" t="s">
        <v>222</v>
      </c>
      <c r="B72" s="70" t="s">
        <v>223</v>
      </c>
      <c r="C72" s="71" t="s">
        <v>224</v>
      </c>
    </row>
    <row r="73" spans="1:3" ht="39.9" customHeight="1" x14ac:dyDescent="0.3">
      <c r="A73" s="69" t="s">
        <v>225</v>
      </c>
      <c r="B73" s="70" t="s">
        <v>226</v>
      </c>
      <c r="C73" s="71" t="s">
        <v>221</v>
      </c>
    </row>
    <row r="74" spans="1:3" ht="39.9" customHeight="1" x14ac:dyDescent="0.3">
      <c r="A74" s="69" t="s">
        <v>227</v>
      </c>
      <c r="B74" s="70" t="s">
        <v>228</v>
      </c>
      <c r="C74" s="71" t="s">
        <v>221</v>
      </c>
    </row>
    <row r="75" spans="1:3" ht="39.9" customHeight="1" x14ac:dyDescent="0.3">
      <c r="A75" s="69" t="s">
        <v>229</v>
      </c>
      <c r="B75" s="70" t="s">
        <v>230</v>
      </c>
      <c r="C75" s="71" t="s">
        <v>68</v>
      </c>
    </row>
    <row r="76" spans="1:3" ht="39.9" customHeight="1" x14ac:dyDescent="0.3">
      <c r="A76" s="69" t="s">
        <v>231</v>
      </c>
      <c r="B76" s="70" t="s">
        <v>232</v>
      </c>
      <c r="C76" s="71" t="s">
        <v>233</v>
      </c>
    </row>
    <row r="77" spans="1:3" ht="39.9" customHeight="1" x14ac:dyDescent="0.3">
      <c r="A77" s="69" t="s">
        <v>234</v>
      </c>
      <c r="B77" s="70" t="s">
        <v>235</v>
      </c>
      <c r="C77" s="71" t="s">
        <v>236</v>
      </c>
    </row>
    <row r="78" spans="1:3" ht="39.9" customHeight="1" x14ac:dyDescent="0.3">
      <c r="A78" s="69" t="s">
        <v>237</v>
      </c>
      <c r="B78" s="70" t="s">
        <v>238</v>
      </c>
      <c r="C78" s="71" t="s">
        <v>236</v>
      </c>
    </row>
    <row r="79" spans="1:3" ht="39.9" customHeight="1" x14ac:dyDescent="0.3">
      <c r="A79" s="69" t="s">
        <v>239</v>
      </c>
      <c r="B79" s="70" t="s">
        <v>240</v>
      </c>
      <c r="C79" s="71" t="s">
        <v>236</v>
      </c>
    </row>
    <row r="80" spans="1:3" ht="39.9" customHeight="1" x14ac:dyDescent="0.3">
      <c r="A80" s="69" t="s">
        <v>241</v>
      </c>
      <c r="B80" s="70" t="s">
        <v>242</v>
      </c>
      <c r="C80" s="71" t="s">
        <v>243</v>
      </c>
    </row>
    <row r="81" spans="1:3" ht="39.9" customHeight="1" x14ac:dyDescent="0.3">
      <c r="A81" s="69" t="s">
        <v>244</v>
      </c>
      <c r="B81" s="70" t="s">
        <v>245</v>
      </c>
      <c r="C81" s="71" t="s">
        <v>243</v>
      </c>
    </row>
    <row r="82" spans="1:3" ht="39.9" customHeight="1" x14ac:dyDescent="0.3">
      <c r="A82" s="69" t="s">
        <v>246</v>
      </c>
      <c r="B82" s="70" t="s">
        <v>247</v>
      </c>
      <c r="C82" s="71" t="s">
        <v>243</v>
      </c>
    </row>
    <row r="83" spans="1:3" ht="39.9" customHeight="1" x14ac:dyDescent="0.3">
      <c r="A83" s="69" t="s">
        <v>248</v>
      </c>
      <c r="B83" s="70" t="s">
        <v>249</v>
      </c>
      <c r="C83" s="71" t="s">
        <v>243</v>
      </c>
    </row>
    <row r="84" spans="1:3" ht="39.9" customHeight="1" x14ac:dyDescent="0.3">
      <c r="A84" s="69" t="s">
        <v>250</v>
      </c>
      <c r="B84" s="70" t="s">
        <v>251</v>
      </c>
      <c r="C84" s="71" t="s">
        <v>78</v>
      </c>
    </row>
    <row r="85" spans="1:3" ht="39.9" customHeight="1" x14ac:dyDescent="0.3">
      <c r="A85" s="69" t="s">
        <v>252</v>
      </c>
      <c r="B85" s="70" t="s">
        <v>253</v>
      </c>
      <c r="C85" s="71" t="s">
        <v>254</v>
      </c>
    </row>
    <row r="86" spans="1:3" ht="39.9" customHeight="1" x14ac:dyDescent="0.3">
      <c r="A86" s="69" t="s">
        <v>255</v>
      </c>
      <c r="B86" s="70" t="s">
        <v>256</v>
      </c>
      <c r="C86" s="71" t="s">
        <v>144</v>
      </c>
    </row>
    <row r="87" spans="1:3" ht="39.9" customHeight="1" x14ac:dyDescent="0.3">
      <c r="A87" s="69" t="s">
        <v>257</v>
      </c>
      <c r="B87" s="70" t="s">
        <v>258</v>
      </c>
      <c r="C87" s="71" t="s">
        <v>259</v>
      </c>
    </row>
    <row r="88" spans="1:3" ht="39.9" customHeight="1" x14ac:dyDescent="0.3">
      <c r="A88" s="69" t="s">
        <v>260</v>
      </c>
      <c r="B88" s="70" t="s">
        <v>261</v>
      </c>
      <c r="C88" s="71" t="s">
        <v>59</v>
      </c>
    </row>
    <row r="89" spans="1:3" ht="39.9" customHeight="1" x14ac:dyDescent="0.3">
      <c r="A89" s="69" t="s">
        <v>262</v>
      </c>
      <c r="B89" s="70" t="s">
        <v>263</v>
      </c>
      <c r="C89" s="71" t="s">
        <v>59</v>
      </c>
    </row>
    <row r="90" spans="1:3" ht="39.9" customHeight="1" x14ac:dyDescent="0.3">
      <c r="A90" s="69" t="s">
        <v>264</v>
      </c>
      <c r="B90" s="70" t="s">
        <v>265</v>
      </c>
      <c r="C90" s="71" t="s">
        <v>59</v>
      </c>
    </row>
    <row r="91" spans="1:3" ht="39.9" customHeight="1" x14ac:dyDescent="0.3">
      <c r="A91" s="69" t="s">
        <v>266</v>
      </c>
      <c r="B91" s="70" t="s">
        <v>267</v>
      </c>
      <c r="C91" s="71" t="s">
        <v>268</v>
      </c>
    </row>
    <row r="92" spans="1:3" ht="39.9" customHeight="1" x14ac:dyDescent="0.3">
      <c r="A92" s="69" t="s">
        <v>269</v>
      </c>
      <c r="B92" s="70" t="s">
        <v>270</v>
      </c>
      <c r="C92" s="71" t="s">
        <v>73</v>
      </c>
    </row>
    <row r="93" spans="1:3" ht="39.9" customHeight="1" x14ac:dyDescent="0.3">
      <c r="A93" s="69" t="s">
        <v>271</v>
      </c>
      <c r="B93" s="70" t="s">
        <v>272</v>
      </c>
      <c r="C93" s="71" t="s">
        <v>122</v>
      </c>
    </row>
    <row r="94" spans="1:3" ht="39.9" customHeight="1" x14ac:dyDescent="0.3">
      <c r="A94" s="69" t="s">
        <v>273</v>
      </c>
      <c r="B94" s="70" t="s">
        <v>274</v>
      </c>
      <c r="C94" s="71" t="s">
        <v>275</v>
      </c>
    </row>
    <row r="95" spans="1:3" ht="39.9" customHeight="1" x14ac:dyDescent="0.3">
      <c r="A95" s="69" t="s">
        <v>276</v>
      </c>
      <c r="B95" s="70" t="s">
        <v>277</v>
      </c>
      <c r="C95" s="71" t="s">
        <v>275</v>
      </c>
    </row>
    <row r="96" spans="1:3" ht="39.9" customHeight="1" x14ac:dyDescent="0.3">
      <c r="A96" s="69" t="s">
        <v>278</v>
      </c>
      <c r="B96" s="70" t="s">
        <v>279</v>
      </c>
      <c r="C96" s="71" t="s">
        <v>275</v>
      </c>
    </row>
    <row r="97" spans="1:3" ht="39.9" customHeight="1" x14ac:dyDescent="0.3">
      <c r="A97" s="69" t="s">
        <v>280</v>
      </c>
      <c r="B97" s="70" t="s">
        <v>281</v>
      </c>
      <c r="C97" s="71" t="s">
        <v>275</v>
      </c>
    </row>
  </sheetData>
  <sheetProtection algorithmName="SHA-512" hashValue="9FzC+SeLiHYkEjsDHWUGzMeH39jx5dH9Jl7rWEw6FmOzRyVgvZOeNOT/zNtqSjJ8kUlKuHxXH3Rj+W7CnVJ8ag==" saltValue="7eC9WHmh/GLpu2FU2WKW5A==" spinCount="100000" sheet="1" objects="1" scenarios="1"/>
  <mergeCells count="2">
    <mergeCell ref="A2:C2"/>
    <mergeCell ref="A3:B3"/>
  </mergeCells>
  <hyperlinks>
    <hyperlink ref="A2:C2" location="Home!A1" display="Click Here to Return to the Home Page" xr:uid="{00000000-0004-0000-0200-000000000000}"/>
  </hyperlinks>
  <pageMargins left="0.25" right="0.25" top="0.75" bottom="0.75" header="0.3" footer="0.3"/>
  <pageSetup scale="8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K116"/>
  <sheetViews>
    <sheetView showGridLines="0" workbookViewId="0">
      <selection activeCell="E6" sqref="E6:K14"/>
    </sheetView>
  </sheetViews>
  <sheetFormatPr defaultRowHeight="14.4" x14ac:dyDescent="0.3"/>
  <cols>
    <col min="1" max="1" width="12.09765625" customWidth="1"/>
    <col min="2" max="2" width="33.8984375" customWidth="1"/>
    <col min="3" max="3" width="115.398437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4.05" customHeight="1" x14ac:dyDescent="0.3">
      <c r="A3" s="105" t="s">
        <v>49</v>
      </c>
      <c r="B3" s="105"/>
      <c r="C3" s="75" t="s">
        <v>40</v>
      </c>
    </row>
    <row r="4" spans="1:11" x14ac:dyDescent="0.3">
      <c r="A4" s="68"/>
      <c r="B4" s="74"/>
      <c r="C4" s="55"/>
    </row>
    <row r="5" spans="1:11" ht="17.3" customHeight="1" x14ac:dyDescent="0.4">
      <c r="A5" s="80" t="s">
        <v>6</v>
      </c>
      <c r="B5" s="81" t="s">
        <v>50</v>
      </c>
      <c r="C5" s="82" t="s">
        <v>51</v>
      </c>
      <c r="E5" s="62" t="s">
        <v>9</v>
      </c>
      <c r="F5" s="61"/>
    </row>
    <row r="6" spans="1:11" ht="39.9" customHeight="1" x14ac:dyDescent="0.3">
      <c r="A6" s="69" t="s">
        <v>343</v>
      </c>
      <c r="B6" s="70" t="s">
        <v>1702</v>
      </c>
      <c r="C6" s="67" t="s">
        <v>1686</v>
      </c>
      <c r="E6" s="99" t="s">
        <v>1644</v>
      </c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291</v>
      </c>
      <c r="B7" s="70" t="s">
        <v>1703</v>
      </c>
      <c r="C7" s="67" t="s">
        <v>1688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1682</v>
      </c>
      <c r="B8" s="70" t="s">
        <v>1704</v>
      </c>
      <c r="C8" s="67" t="s">
        <v>1687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83</v>
      </c>
      <c r="B9" s="70" t="s">
        <v>1705</v>
      </c>
      <c r="C9" s="67" t="s">
        <v>1668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326</v>
      </c>
      <c r="B10" s="70" t="s">
        <v>1643</v>
      </c>
      <c r="C10" s="67" t="s">
        <v>1689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150</v>
      </c>
      <c r="B11" s="70" t="s">
        <v>1706</v>
      </c>
      <c r="C11" s="67" t="s">
        <v>1690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153</v>
      </c>
      <c r="B12" s="70" t="s">
        <v>1707</v>
      </c>
      <c r="C12" s="67" t="s">
        <v>1690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156</v>
      </c>
      <c r="B13" s="70" t="s">
        <v>1708</v>
      </c>
      <c r="C13" s="67" t="s">
        <v>1691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159</v>
      </c>
      <c r="B14" s="91" t="s">
        <v>1709</v>
      </c>
      <c r="C14" s="67" t="s">
        <v>1691</v>
      </c>
      <c r="E14" s="99"/>
      <c r="F14" s="99"/>
      <c r="G14" s="99"/>
      <c r="H14" s="99"/>
      <c r="I14" s="99"/>
      <c r="J14" s="99"/>
      <c r="K14" s="99"/>
    </row>
    <row r="15" spans="1:11" ht="39.9" customHeight="1" x14ac:dyDescent="0.3">
      <c r="A15" s="69" t="s">
        <v>111</v>
      </c>
      <c r="B15" s="70" t="s">
        <v>1710</v>
      </c>
      <c r="C15" s="67" t="s">
        <v>331</v>
      </c>
    </row>
    <row r="16" spans="1:11" ht="39.9" customHeight="1" x14ac:dyDescent="0.3">
      <c r="A16" s="69" t="s">
        <v>114</v>
      </c>
      <c r="B16" s="70" t="s">
        <v>1711</v>
      </c>
      <c r="C16" s="67" t="s">
        <v>1692</v>
      </c>
    </row>
    <row r="17" spans="1:3" ht="39.9" customHeight="1" x14ac:dyDescent="0.3">
      <c r="A17" s="69" t="s">
        <v>108</v>
      </c>
      <c r="B17" s="70" t="s">
        <v>1712</v>
      </c>
      <c r="C17" s="67" t="s">
        <v>1693</v>
      </c>
    </row>
    <row r="18" spans="1:3" ht="39.9" customHeight="1" x14ac:dyDescent="0.3">
      <c r="A18" s="69" t="s">
        <v>337</v>
      </c>
      <c r="B18" s="70" t="s">
        <v>1713</v>
      </c>
      <c r="C18" s="67" t="s">
        <v>1671</v>
      </c>
    </row>
    <row r="19" spans="1:3" ht="39.9" customHeight="1" x14ac:dyDescent="0.3">
      <c r="A19" s="69" t="s">
        <v>349</v>
      </c>
      <c r="B19" s="70" t="s">
        <v>1714</v>
      </c>
      <c r="C19" s="67" t="s">
        <v>351</v>
      </c>
    </row>
    <row r="20" spans="1:3" ht="39.9" customHeight="1" x14ac:dyDescent="0.3">
      <c r="A20" s="69" t="s">
        <v>352</v>
      </c>
      <c r="B20" s="70" t="s">
        <v>1715</v>
      </c>
      <c r="C20" s="67" t="s">
        <v>1694</v>
      </c>
    </row>
    <row r="21" spans="1:3" ht="39.9" customHeight="1" x14ac:dyDescent="0.3">
      <c r="A21" s="69" t="s">
        <v>355</v>
      </c>
      <c r="B21" s="70" t="s">
        <v>1716</v>
      </c>
      <c r="C21" s="67" t="s">
        <v>300</v>
      </c>
    </row>
    <row r="22" spans="1:3" ht="39.9" customHeight="1" x14ac:dyDescent="0.3">
      <c r="A22" s="69" t="s">
        <v>76</v>
      </c>
      <c r="B22" s="70" t="s">
        <v>1717</v>
      </c>
      <c r="C22" s="67" t="s">
        <v>1672</v>
      </c>
    </row>
    <row r="23" spans="1:3" ht="39.9" customHeight="1" x14ac:dyDescent="0.3">
      <c r="A23" s="69" t="s">
        <v>250</v>
      </c>
      <c r="B23" s="70" t="s">
        <v>1718</v>
      </c>
      <c r="C23" s="67" t="s">
        <v>1672</v>
      </c>
    </row>
    <row r="24" spans="1:3" ht="39.9" customHeight="1" x14ac:dyDescent="0.3">
      <c r="A24" s="69" t="s">
        <v>148</v>
      </c>
      <c r="B24" s="70" t="s">
        <v>149</v>
      </c>
      <c r="C24" s="67" t="s">
        <v>1672</v>
      </c>
    </row>
    <row r="25" spans="1:3" ht="39.9" customHeight="1" x14ac:dyDescent="0.3">
      <c r="A25" s="69" t="s">
        <v>1016</v>
      </c>
      <c r="B25" s="70" t="s">
        <v>366</v>
      </c>
      <c r="C25" s="67" t="s">
        <v>1695</v>
      </c>
    </row>
    <row r="26" spans="1:3" ht="39.9" customHeight="1" x14ac:dyDescent="0.3">
      <c r="A26" s="69" t="s">
        <v>1683</v>
      </c>
      <c r="B26" s="70" t="s">
        <v>1719</v>
      </c>
      <c r="C26" s="67" t="s">
        <v>1696</v>
      </c>
    </row>
    <row r="27" spans="1:3" ht="39.9" customHeight="1" x14ac:dyDescent="0.3">
      <c r="A27" s="69" t="s">
        <v>303</v>
      </c>
      <c r="B27" s="70" t="s">
        <v>1720</v>
      </c>
      <c r="C27" s="67" t="s">
        <v>300</v>
      </c>
    </row>
    <row r="28" spans="1:3" ht="39.9" customHeight="1" x14ac:dyDescent="0.3">
      <c r="A28" s="69" t="s">
        <v>298</v>
      </c>
      <c r="B28" s="70" t="s">
        <v>1721</v>
      </c>
      <c r="C28" s="67" t="s">
        <v>300</v>
      </c>
    </row>
    <row r="29" spans="1:3" ht="39.9" customHeight="1" x14ac:dyDescent="0.3">
      <c r="A29" s="69" t="s">
        <v>79</v>
      </c>
      <c r="B29" s="70" t="s">
        <v>1722</v>
      </c>
      <c r="C29" s="67" t="s">
        <v>300</v>
      </c>
    </row>
    <row r="30" spans="1:3" ht="39.9" customHeight="1" x14ac:dyDescent="0.3">
      <c r="A30" s="69" t="s">
        <v>188</v>
      </c>
      <c r="B30" s="70" t="s">
        <v>1723</v>
      </c>
      <c r="C30" s="67" t="s">
        <v>1671</v>
      </c>
    </row>
    <row r="31" spans="1:3" ht="39.9" customHeight="1" x14ac:dyDescent="0.3">
      <c r="A31" s="69" t="s">
        <v>391</v>
      </c>
      <c r="B31" s="70" t="s">
        <v>392</v>
      </c>
      <c r="C31" s="67" t="s">
        <v>1673</v>
      </c>
    </row>
    <row r="32" spans="1:3" ht="39.9" customHeight="1" x14ac:dyDescent="0.3">
      <c r="A32" s="69" t="s">
        <v>394</v>
      </c>
      <c r="B32" s="70" t="s">
        <v>395</v>
      </c>
      <c r="C32" s="67" t="s">
        <v>396</v>
      </c>
    </row>
    <row r="33" spans="1:3" ht="39.9" customHeight="1" x14ac:dyDescent="0.3">
      <c r="A33" s="69" t="s">
        <v>397</v>
      </c>
      <c r="B33" s="70" t="s">
        <v>398</v>
      </c>
      <c r="C33" s="67" t="s">
        <v>399</v>
      </c>
    </row>
    <row r="34" spans="1:3" ht="39.9" customHeight="1" x14ac:dyDescent="0.3">
      <c r="A34" s="69" t="s">
        <v>415</v>
      </c>
      <c r="B34" s="70" t="s">
        <v>1724</v>
      </c>
      <c r="C34" s="67" t="s">
        <v>1674</v>
      </c>
    </row>
    <row r="35" spans="1:3" ht="39.9" customHeight="1" x14ac:dyDescent="0.3">
      <c r="A35" s="69" t="s">
        <v>266</v>
      </c>
      <c r="B35" s="70" t="s">
        <v>1725</v>
      </c>
      <c r="C35" s="67" t="s">
        <v>454</v>
      </c>
    </row>
    <row r="36" spans="1:3" ht="39.9" customHeight="1" x14ac:dyDescent="0.3">
      <c r="A36" s="69" t="s">
        <v>418</v>
      </c>
      <c r="B36" s="70" t="s">
        <v>1726</v>
      </c>
      <c r="C36" s="67" t="s">
        <v>1675</v>
      </c>
    </row>
    <row r="37" spans="1:3" ht="39.9" customHeight="1" x14ac:dyDescent="0.3">
      <c r="A37" s="69" t="s">
        <v>1684</v>
      </c>
      <c r="B37" s="70" t="s">
        <v>1727</v>
      </c>
      <c r="C37" s="67" t="s">
        <v>300</v>
      </c>
    </row>
    <row r="38" spans="1:3" ht="39.9" customHeight="1" x14ac:dyDescent="0.3">
      <c r="A38" s="69" t="s">
        <v>424</v>
      </c>
      <c r="B38" s="70" t="s">
        <v>1728</v>
      </c>
      <c r="C38" s="67" t="s">
        <v>1697</v>
      </c>
    </row>
    <row r="39" spans="1:3" ht="39.9" customHeight="1" x14ac:dyDescent="0.3">
      <c r="A39" s="69" t="s">
        <v>427</v>
      </c>
      <c r="B39" s="70" t="s">
        <v>428</v>
      </c>
      <c r="C39" s="67" t="s">
        <v>429</v>
      </c>
    </row>
    <row r="40" spans="1:3" ht="39.9" customHeight="1" x14ac:dyDescent="0.3">
      <c r="A40" s="69" t="s">
        <v>436</v>
      </c>
      <c r="B40" s="70" t="s">
        <v>437</v>
      </c>
      <c r="C40" s="67" t="s">
        <v>1676</v>
      </c>
    </row>
    <row r="41" spans="1:3" ht="39.9" customHeight="1" x14ac:dyDescent="0.3">
      <c r="A41" s="69" t="s">
        <v>448</v>
      </c>
      <c r="B41" s="70" t="s">
        <v>1729</v>
      </c>
      <c r="C41" s="67" t="s">
        <v>1677</v>
      </c>
    </row>
    <row r="42" spans="1:3" ht="39.9" customHeight="1" x14ac:dyDescent="0.3">
      <c r="A42" s="69" t="s">
        <v>451</v>
      </c>
      <c r="B42" s="70" t="s">
        <v>1730</v>
      </c>
      <c r="C42" s="67" t="s">
        <v>1698</v>
      </c>
    </row>
    <row r="43" spans="1:3" ht="39.9" customHeight="1" x14ac:dyDescent="0.3">
      <c r="A43" s="69" t="s">
        <v>455</v>
      </c>
      <c r="B43" s="70" t="s">
        <v>1731</v>
      </c>
      <c r="C43" s="67" t="s">
        <v>1699</v>
      </c>
    </row>
    <row r="44" spans="1:3" ht="39.9" customHeight="1" x14ac:dyDescent="0.3">
      <c r="A44" s="69" t="s">
        <v>1685</v>
      </c>
      <c r="B44" s="70" t="s">
        <v>1732</v>
      </c>
      <c r="C44" s="67" t="s">
        <v>1679</v>
      </c>
    </row>
    <row r="45" spans="1:3" ht="39.9" customHeight="1" x14ac:dyDescent="0.3">
      <c r="A45" s="69" t="s">
        <v>461</v>
      </c>
      <c r="B45" s="70" t="s">
        <v>462</v>
      </c>
      <c r="C45" s="67" t="s">
        <v>1700</v>
      </c>
    </row>
    <row r="46" spans="1:3" ht="39.9" customHeight="1" x14ac:dyDescent="0.3">
      <c r="A46" s="69" t="s">
        <v>86</v>
      </c>
      <c r="B46" s="70" t="s">
        <v>1733</v>
      </c>
      <c r="C46" s="67" t="s">
        <v>300</v>
      </c>
    </row>
    <row r="47" spans="1:3" ht="39.9" customHeight="1" x14ac:dyDescent="0.3">
      <c r="A47" s="69" t="s">
        <v>464</v>
      </c>
      <c r="B47" s="70" t="s">
        <v>465</v>
      </c>
      <c r="C47" s="67" t="s">
        <v>1678</v>
      </c>
    </row>
    <row r="48" spans="1:3" ht="39.9" customHeight="1" x14ac:dyDescent="0.3">
      <c r="A48" s="69" t="s">
        <v>467</v>
      </c>
      <c r="B48" s="70" t="s">
        <v>1734</v>
      </c>
      <c r="C48" s="67" t="s">
        <v>469</v>
      </c>
    </row>
    <row r="49" spans="1:3" ht="39.9" customHeight="1" x14ac:dyDescent="0.3">
      <c r="A49" s="69" t="s">
        <v>278</v>
      </c>
      <c r="B49" s="70" t="s">
        <v>279</v>
      </c>
      <c r="C49" s="67" t="s">
        <v>1679</v>
      </c>
    </row>
    <row r="50" spans="1:3" ht="39.9" customHeight="1" x14ac:dyDescent="0.3">
      <c r="A50" s="69" t="s">
        <v>280</v>
      </c>
      <c r="B50" s="70" t="s">
        <v>281</v>
      </c>
      <c r="C50" s="67" t="s">
        <v>1701</v>
      </c>
    </row>
    <row r="51" spans="1:3" ht="39.9" customHeight="1" x14ac:dyDescent="0.3">
      <c r="A51" s="69" t="s">
        <v>1126</v>
      </c>
      <c r="B51" s="70" t="s">
        <v>1735</v>
      </c>
      <c r="C51" s="67" t="s">
        <v>420</v>
      </c>
    </row>
    <row r="52" spans="1:3" ht="39.9" customHeight="1" x14ac:dyDescent="0.3"/>
    <row r="53" spans="1:3" ht="39.9" customHeight="1" x14ac:dyDescent="0.3"/>
    <row r="54" spans="1:3" ht="39.9" customHeight="1" x14ac:dyDescent="0.3"/>
    <row r="55" spans="1:3" ht="39.9" customHeight="1" x14ac:dyDescent="0.3"/>
    <row r="56" spans="1:3" ht="39.9" customHeight="1" x14ac:dyDescent="0.3"/>
    <row r="57" spans="1:3" ht="39.9" customHeight="1" x14ac:dyDescent="0.3"/>
    <row r="58" spans="1:3" ht="39.9" customHeight="1" x14ac:dyDescent="0.3"/>
    <row r="59" spans="1:3" ht="39.9" customHeight="1" x14ac:dyDescent="0.3"/>
    <row r="60" spans="1:3" ht="39.9" customHeight="1" x14ac:dyDescent="0.3"/>
    <row r="61" spans="1:3" ht="39.9" customHeight="1" x14ac:dyDescent="0.3"/>
    <row r="62" spans="1:3" ht="39.9" customHeight="1" x14ac:dyDescent="0.3"/>
    <row r="63" spans="1:3" ht="39.9" customHeight="1" x14ac:dyDescent="0.3"/>
    <row r="64" spans="1:3" ht="39.9" customHeight="1" x14ac:dyDescent="0.3"/>
    <row r="65" ht="39.9" customHeight="1" x14ac:dyDescent="0.3"/>
    <row r="66" ht="39.9" customHeight="1" x14ac:dyDescent="0.3"/>
    <row r="67" ht="39.9" customHeight="1" x14ac:dyDescent="0.3"/>
    <row r="68" ht="39.9" customHeight="1" x14ac:dyDescent="0.3"/>
    <row r="69" ht="39.9" customHeight="1" x14ac:dyDescent="0.3"/>
    <row r="70" ht="39.9" customHeight="1" x14ac:dyDescent="0.3"/>
    <row r="71" ht="39.9" customHeight="1" x14ac:dyDescent="0.3"/>
    <row r="72" ht="39.9" customHeight="1" x14ac:dyDescent="0.3"/>
    <row r="73" ht="39.9" customHeight="1" x14ac:dyDescent="0.3"/>
    <row r="74" ht="39.9" customHeight="1" x14ac:dyDescent="0.3"/>
    <row r="75" ht="39.9" customHeight="1" x14ac:dyDescent="0.3"/>
    <row r="76" ht="39.9" customHeight="1" x14ac:dyDescent="0.3"/>
    <row r="77" ht="39.9" customHeight="1" x14ac:dyDescent="0.3"/>
    <row r="78" ht="39.9" customHeight="1" x14ac:dyDescent="0.3"/>
    <row r="79" ht="39.9" customHeight="1" x14ac:dyDescent="0.3"/>
    <row r="80" ht="39.9" customHeight="1" x14ac:dyDescent="0.3"/>
    <row r="81" ht="39.9" customHeight="1" x14ac:dyDescent="0.3"/>
    <row r="82" ht="39.9" customHeight="1" x14ac:dyDescent="0.3"/>
    <row r="83" ht="39.9" customHeight="1" x14ac:dyDescent="0.3"/>
    <row r="84" ht="39.9" customHeight="1" x14ac:dyDescent="0.3"/>
    <row r="85" ht="39.9" customHeight="1" x14ac:dyDescent="0.3"/>
    <row r="86" ht="39.9" customHeight="1" x14ac:dyDescent="0.3"/>
    <row r="87" ht="39.9" customHeight="1" x14ac:dyDescent="0.3"/>
    <row r="88" ht="39.9" customHeight="1" x14ac:dyDescent="0.3"/>
    <row r="89" ht="39.9" customHeight="1" x14ac:dyDescent="0.3"/>
    <row r="90" ht="39.9" customHeight="1" x14ac:dyDescent="0.3"/>
    <row r="91" ht="39.9" customHeight="1" x14ac:dyDescent="0.3"/>
    <row r="92" ht="39.9" customHeight="1" x14ac:dyDescent="0.3"/>
    <row r="93" ht="39.9" customHeight="1" x14ac:dyDescent="0.3"/>
    <row r="94" ht="39.9" customHeight="1" x14ac:dyDescent="0.3"/>
    <row r="95" ht="39.9" customHeight="1" x14ac:dyDescent="0.3"/>
    <row r="96" ht="39.9" customHeight="1" x14ac:dyDescent="0.3"/>
    <row r="97" ht="39.9" customHeight="1" x14ac:dyDescent="0.3"/>
    <row r="98" ht="39.9" customHeight="1" x14ac:dyDescent="0.3"/>
    <row r="99" ht="39.9" customHeight="1" x14ac:dyDescent="0.3"/>
    <row r="100" ht="39.9" customHeight="1" x14ac:dyDescent="0.3"/>
    <row r="101" ht="39.9" customHeight="1" x14ac:dyDescent="0.3"/>
    <row r="102" ht="39.9" customHeight="1" x14ac:dyDescent="0.3"/>
    <row r="103" ht="39.9" customHeight="1" x14ac:dyDescent="0.3"/>
    <row r="104" ht="39.9" customHeight="1" x14ac:dyDescent="0.3"/>
    <row r="105" ht="39.9" customHeight="1" x14ac:dyDescent="0.3"/>
    <row r="106" ht="39.9" customHeight="1" x14ac:dyDescent="0.3"/>
    <row r="107" ht="39.9" customHeight="1" x14ac:dyDescent="0.3"/>
    <row r="108" ht="39.9" customHeight="1" x14ac:dyDescent="0.3"/>
    <row r="109" ht="39.9" customHeight="1" x14ac:dyDescent="0.3"/>
    <row r="110" ht="39.9" customHeight="1" x14ac:dyDescent="0.3"/>
    <row r="111" ht="39.9" customHeight="1" x14ac:dyDescent="0.3"/>
    <row r="112" ht="39.9" customHeight="1" x14ac:dyDescent="0.3"/>
    <row r="113" ht="39.9" customHeight="1" x14ac:dyDescent="0.3"/>
    <row r="114" ht="39.9" customHeight="1" x14ac:dyDescent="0.3"/>
    <row r="115" ht="39.9" customHeight="1" x14ac:dyDescent="0.3"/>
    <row r="116" ht="39.9" customHeight="1" x14ac:dyDescent="0.3"/>
  </sheetData>
  <sheetProtection algorithmName="SHA-512" hashValue="L9D3J+7RM9P3Pibdu7PeCYAlbtcEoA54YmrlnX8IVJhNOGBwthLREHDb3fndGaOEA8VarI1LybkoH7d0IpKTWg==" saltValue="3egxUQ9xztbzDY+atuEegQ==" spinCount="100000" sheet="1" objects="1" scenarios="1"/>
  <mergeCells count="3">
    <mergeCell ref="A2:C2"/>
    <mergeCell ref="A3:B3"/>
    <mergeCell ref="E6:K14"/>
  </mergeCells>
  <hyperlinks>
    <hyperlink ref="A2:C2" location="Home!A1" display="Click Here to Return to the Home Page" xr:uid="{00000000-0004-0000-0300-000000000000}"/>
  </hyperlinks>
  <pageMargins left="0.25" right="0.25" top="0.75" bottom="0.75" header="0.3" footer="0.3"/>
  <pageSetup scale="8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K20"/>
  <sheetViews>
    <sheetView showGridLines="0" workbookViewId="0">
      <selection activeCell="E5" sqref="E5:K14"/>
    </sheetView>
  </sheetViews>
  <sheetFormatPr defaultRowHeight="14.4" x14ac:dyDescent="0.3"/>
  <cols>
    <col min="1" max="1" width="11.3984375" customWidth="1"/>
    <col min="2" max="2" width="36.296875" customWidth="1"/>
    <col min="3" max="3" width="107.398437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3.2" customHeight="1" x14ac:dyDescent="0.3">
      <c r="A3" s="105" t="s">
        <v>49</v>
      </c>
      <c r="B3" s="105"/>
      <c r="C3" s="75" t="s">
        <v>41</v>
      </c>
    </row>
    <row r="4" spans="1:11" x14ac:dyDescent="0.3">
      <c r="A4" s="68"/>
      <c r="B4" s="74"/>
      <c r="C4" s="55"/>
    </row>
    <row r="5" spans="1:11" ht="20.75" x14ac:dyDescent="0.4">
      <c r="A5" s="80" t="s">
        <v>6</v>
      </c>
      <c r="B5" s="81" t="s">
        <v>50</v>
      </c>
      <c r="C5" s="82" t="s">
        <v>51</v>
      </c>
      <c r="E5" s="62" t="s">
        <v>9</v>
      </c>
      <c r="F5" s="61"/>
    </row>
    <row r="6" spans="1:11" ht="39.9" customHeight="1" x14ac:dyDescent="0.3">
      <c r="A6" s="69" t="s">
        <v>52</v>
      </c>
      <c r="B6" s="70" t="s">
        <v>53</v>
      </c>
      <c r="C6" s="71" t="s">
        <v>474</v>
      </c>
      <c r="E6" s="99"/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55</v>
      </c>
      <c r="B7" s="70" t="s">
        <v>56</v>
      </c>
      <c r="C7" s="71" t="s">
        <v>475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79</v>
      </c>
      <c r="B8" s="70" t="s">
        <v>80</v>
      </c>
      <c r="C8" s="71" t="s">
        <v>476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93</v>
      </c>
      <c r="B9" s="70" t="s">
        <v>94</v>
      </c>
      <c r="C9" s="71" t="s">
        <v>477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478</v>
      </c>
      <c r="B10" s="70" t="s">
        <v>479</v>
      </c>
      <c r="C10" s="71" t="s">
        <v>480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326</v>
      </c>
      <c r="B11" s="70" t="s">
        <v>327</v>
      </c>
      <c r="C11" s="71" t="s">
        <v>481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482</v>
      </c>
      <c r="B12" s="70" t="s">
        <v>483</v>
      </c>
      <c r="C12" s="71" t="s">
        <v>484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485</v>
      </c>
      <c r="B13" s="70" t="s">
        <v>486</v>
      </c>
      <c r="C13" s="71" t="s">
        <v>487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488</v>
      </c>
      <c r="B14" s="70" t="s">
        <v>489</v>
      </c>
      <c r="C14" s="71" t="s">
        <v>490</v>
      </c>
      <c r="E14" s="99"/>
      <c r="F14" s="99"/>
      <c r="G14" s="99"/>
      <c r="H14" s="99"/>
      <c r="I14" s="99"/>
      <c r="J14" s="99"/>
      <c r="K14" s="99"/>
    </row>
    <row r="15" spans="1:11" ht="39.9" customHeight="1" x14ac:dyDescent="0.3">
      <c r="A15" s="69" t="s">
        <v>413</v>
      </c>
      <c r="B15" s="70" t="s">
        <v>414</v>
      </c>
      <c r="C15" s="71" t="s">
        <v>484</v>
      </c>
    </row>
    <row r="16" spans="1:11" ht="39.9" customHeight="1" x14ac:dyDescent="0.3">
      <c r="A16" s="69" t="s">
        <v>234</v>
      </c>
      <c r="B16" s="70" t="s">
        <v>235</v>
      </c>
      <c r="C16" s="71" t="s">
        <v>491</v>
      </c>
    </row>
    <row r="17" spans="1:3" ht="39.9" customHeight="1" x14ac:dyDescent="0.3">
      <c r="A17" s="69" t="s">
        <v>237</v>
      </c>
      <c r="B17" s="70" t="s">
        <v>238</v>
      </c>
      <c r="C17" s="71" t="s">
        <v>492</v>
      </c>
    </row>
    <row r="18" spans="1:3" ht="39.9" customHeight="1" x14ac:dyDescent="0.3">
      <c r="A18" s="69" t="s">
        <v>427</v>
      </c>
      <c r="B18" s="70" t="s">
        <v>428</v>
      </c>
      <c r="C18" s="71" t="s">
        <v>493</v>
      </c>
    </row>
    <row r="19" spans="1:3" ht="39.9" customHeight="1" x14ac:dyDescent="0.3">
      <c r="A19" s="69" t="s">
        <v>494</v>
      </c>
      <c r="B19" s="70" t="s">
        <v>495</v>
      </c>
      <c r="C19" s="71" t="s">
        <v>496</v>
      </c>
    </row>
    <row r="20" spans="1:3" ht="39.9" customHeight="1" x14ac:dyDescent="0.3">
      <c r="A20" s="69" t="s">
        <v>448</v>
      </c>
      <c r="B20" s="70" t="s">
        <v>449</v>
      </c>
      <c r="C20" s="71" t="s">
        <v>497</v>
      </c>
    </row>
  </sheetData>
  <sheetProtection algorithmName="SHA-512" hashValue="S8Xqar/+s83fLaDPYns0yoiXjAOluU0ZMA1vMbltCVhp6CD7A64TVKtGEinw+rl/HI+JFpZs3C4kxqIFt4Bftw==" saltValue="aGjQHEfme6BVdG1SAHQSdw==" spinCount="100000" sheet="1" objects="1" scenarios="1"/>
  <mergeCells count="3">
    <mergeCell ref="A2:C2"/>
    <mergeCell ref="A3:B3"/>
    <mergeCell ref="E6:K14"/>
  </mergeCells>
  <hyperlinks>
    <hyperlink ref="A2:C2" location="Home!A1" display="Click Here to Return to the Home Page" xr:uid="{00000000-0004-0000-0400-000000000000}"/>
  </hyperlinks>
  <pageMargins left="0.25" right="0.25" top="0.75" bottom="0.75" header="0.3" footer="0.3"/>
  <pageSetup scale="8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pageSetUpPr fitToPage="1"/>
  </sheetPr>
  <dimension ref="A1:K27"/>
  <sheetViews>
    <sheetView showGridLines="0" workbookViewId="0">
      <selection activeCell="C26" sqref="C26"/>
    </sheetView>
  </sheetViews>
  <sheetFormatPr defaultRowHeight="14.4" x14ac:dyDescent="0.3"/>
  <cols>
    <col min="1" max="1" width="11.3984375" customWidth="1"/>
    <col min="2" max="2" width="37.59765625" customWidth="1"/>
    <col min="3" max="3" width="110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5.5" customHeight="1" x14ac:dyDescent="0.3">
      <c r="A3" s="105" t="s">
        <v>49</v>
      </c>
      <c r="B3" s="105"/>
      <c r="C3" s="75" t="s">
        <v>42</v>
      </c>
    </row>
    <row r="4" spans="1:11" x14ac:dyDescent="0.3">
      <c r="A4" s="68"/>
      <c r="B4" s="74"/>
      <c r="C4" s="55"/>
    </row>
    <row r="5" spans="1:11" ht="20.75" x14ac:dyDescent="0.4">
      <c r="A5" s="83" t="s">
        <v>6</v>
      </c>
      <c r="B5" s="84" t="s">
        <v>50</v>
      </c>
      <c r="C5" s="85" t="s">
        <v>51</v>
      </c>
      <c r="E5" s="62" t="s">
        <v>9</v>
      </c>
      <c r="F5" s="61"/>
    </row>
    <row r="6" spans="1:11" ht="39.9" customHeight="1" x14ac:dyDescent="0.3">
      <c r="A6" s="69" t="s">
        <v>52</v>
      </c>
      <c r="B6" s="70" t="s">
        <v>53</v>
      </c>
      <c r="C6" s="71" t="s">
        <v>1761</v>
      </c>
      <c r="E6" s="99"/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55</v>
      </c>
      <c r="B7" s="70" t="s">
        <v>56</v>
      </c>
      <c r="C7" s="71" t="s">
        <v>1761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93</v>
      </c>
      <c r="B8" s="70" t="s">
        <v>94</v>
      </c>
      <c r="C8" s="71" t="s">
        <v>500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478</v>
      </c>
      <c r="B9" s="70" t="s">
        <v>479</v>
      </c>
      <c r="C9" s="71" t="s">
        <v>501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96</v>
      </c>
      <c r="B10" s="70" t="s">
        <v>97</v>
      </c>
      <c r="C10" s="71" t="s">
        <v>502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326</v>
      </c>
      <c r="B11" s="70" t="s">
        <v>327</v>
      </c>
      <c r="C11" s="71" t="s">
        <v>502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503</v>
      </c>
      <c r="B12" s="70" t="s">
        <v>504</v>
      </c>
      <c r="C12" s="71" t="s">
        <v>1763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150</v>
      </c>
      <c r="B13" s="70" t="s">
        <v>151</v>
      </c>
      <c r="C13" s="71" t="s">
        <v>1762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153</v>
      </c>
      <c r="B14" s="70" t="s">
        <v>154</v>
      </c>
      <c r="C14" s="71" t="s">
        <v>1762</v>
      </c>
      <c r="E14" s="99"/>
      <c r="F14" s="99"/>
      <c r="G14" s="99"/>
      <c r="H14" s="99"/>
      <c r="I14" s="99"/>
      <c r="J14" s="99"/>
      <c r="K14" s="99"/>
    </row>
    <row r="15" spans="1:11" ht="39.9" customHeight="1" x14ac:dyDescent="0.3">
      <c r="A15" s="69" t="s">
        <v>156</v>
      </c>
      <c r="B15" s="70" t="s">
        <v>157</v>
      </c>
      <c r="C15" s="71" t="s">
        <v>1762</v>
      </c>
    </row>
    <row r="16" spans="1:11" ht="39.9" customHeight="1" x14ac:dyDescent="0.3">
      <c r="A16" s="69" t="s">
        <v>159</v>
      </c>
      <c r="B16" s="70" t="s">
        <v>160</v>
      </c>
      <c r="C16" s="71" t="s">
        <v>1762</v>
      </c>
    </row>
    <row r="17" spans="1:3" ht="39.9" customHeight="1" x14ac:dyDescent="0.3">
      <c r="A17" s="69" t="s">
        <v>507</v>
      </c>
      <c r="B17" s="70" t="s">
        <v>508</v>
      </c>
      <c r="C17" s="71" t="s">
        <v>1764</v>
      </c>
    </row>
    <row r="18" spans="1:3" ht="39.9" customHeight="1" x14ac:dyDescent="0.3">
      <c r="A18" s="69" t="s">
        <v>173</v>
      </c>
      <c r="B18" s="70" t="s">
        <v>174</v>
      </c>
      <c r="C18" s="71" t="s">
        <v>1763</v>
      </c>
    </row>
    <row r="19" spans="1:3" ht="39.9" customHeight="1" x14ac:dyDescent="0.3">
      <c r="A19" s="69" t="s">
        <v>510</v>
      </c>
      <c r="B19" s="70" t="s">
        <v>511</v>
      </c>
      <c r="C19" s="71" t="s">
        <v>1764</v>
      </c>
    </row>
    <row r="20" spans="1:3" ht="39.9" customHeight="1" x14ac:dyDescent="0.3">
      <c r="A20" s="69" t="s">
        <v>202</v>
      </c>
      <c r="B20" s="70" t="s">
        <v>203</v>
      </c>
      <c r="C20" s="71" t="s">
        <v>1763</v>
      </c>
    </row>
    <row r="21" spans="1:3" ht="39.9" customHeight="1" x14ac:dyDescent="0.3">
      <c r="A21" s="69" t="s">
        <v>512</v>
      </c>
      <c r="B21" s="70" t="s">
        <v>513</v>
      </c>
      <c r="C21" s="71" t="s">
        <v>1763</v>
      </c>
    </row>
    <row r="22" spans="1:3" ht="39.9" customHeight="1" x14ac:dyDescent="0.3">
      <c r="A22" s="69" t="s">
        <v>257</v>
      </c>
      <c r="B22" s="70" t="s">
        <v>258</v>
      </c>
      <c r="C22" s="71" t="s">
        <v>1763</v>
      </c>
    </row>
    <row r="23" spans="1:3" ht="39.9" customHeight="1" x14ac:dyDescent="0.3">
      <c r="A23" s="69" t="s">
        <v>266</v>
      </c>
      <c r="B23" s="70" t="s">
        <v>267</v>
      </c>
      <c r="C23" s="71" t="s">
        <v>1763</v>
      </c>
    </row>
    <row r="24" spans="1:3" ht="39.9" customHeight="1" x14ac:dyDescent="0.3">
      <c r="A24" s="69" t="s">
        <v>515</v>
      </c>
      <c r="B24" s="70" t="s">
        <v>516</v>
      </c>
      <c r="C24" s="71" t="s">
        <v>1763</v>
      </c>
    </row>
    <row r="25" spans="1:3" ht="39.9" customHeight="1" x14ac:dyDescent="0.3">
      <c r="A25" s="69" t="s">
        <v>517</v>
      </c>
      <c r="B25" s="70" t="s">
        <v>518</v>
      </c>
      <c r="C25" s="71" t="s">
        <v>1764</v>
      </c>
    </row>
    <row r="26" spans="1:3" ht="39.9" customHeight="1" x14ac:dyDescent="0.3">
      <c r="A26" s="69" t="s">
        <v>519</v>
      </c>
      <c r="B26" s="70" t="s">
        <v>520</v>
      </c>
      <c r="C26" s="71" t="s">
        <v>1764</v>
      </c>
    </row>
    <row r="27" spans="1:3" ht="39.9" customHeight="1" x14ac:dyDescent="0.3"/>
  </sheetData>
  <sheetProtection algorithmName="SHA-512" hashValue="95cl/WvqNrUjs0NA8NIqnCFu74mn8BMKndLefmokgCu4+7bLgFvCebsDxwZYrKHNqE15+pP3gm1C+hVBImOTeg==" saltValue="LaxDDNVWYMbOzAjq0x+VkQ==" spinCount="100000" sheet="1" objects="1" scenarios="1"/>
  <mergeCells count="3">
    <mergeCell ref="A2:C2"/>
    <mergeCell ref="A3:B3"/>
    <mergeCell ref="E6:K14"/>
  </mergeCells>
  <hyperlinks>
    <hyperlink ref="A2:C2" location="Home!A1" display="Click Here to Return to the Home Page" xr:uid="{00000000-0004-0000-0500-000000000000}"/>
  </hyperlinks>
  <pageMargins left="0.25" right="0.25" top="0.75" bottom="0.75" header="0.3" footer="0.3"/>
  <pageSetup scale="84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K48"/>
  <sheetViews>
    <sheetView showGridLines="0" workbookViewId="0"/>
  </sheetViews>
  <sheetFormatPr defaultRowHeight="14.4" x14ac:dyDescent="0.3"/>
  <cols>
    <col min="1" max="1" width="11.3984375" customWidth="1"/>
    <col min="2" max="2" width="37" customWidth="1"/>
    <col min="3" max="3" width="118.6992187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4.8" customHeight="1" x14ac:dyDescent="0.3">
      <c r="A3" s="105" t="s">
        <v>49</v>
      </c>
      <c r="B3" s="105"/>
      <c r="C3" s="87" t="s">
        <v>4</v>
      </c>
    </row>
    <row r="4" spans="1:11" x14ac:dyDescent="0.3">
      <c r="A4" s="68"/>
      <c r="B4" s="74"/>
      <c r="C4" s="55"/>
    </row>
    <row r="5" spans="1:11" ht="20.75" x14ac:dyDescent="0.4">
      <c r="A5" s="80" t="s">
        <v>6</v>
      </c>
      <c r="B5" s="81" t="s">
        <v>50</v>
      </c>
      <c r="C5" s="82" t="s">
        <v>51</v>
      </c>
      <c r="E5" s="62" t="s">
        <v>9</v>
      </c>
      <c r="F5" s="61"/>
    </row>
    <row r="6" spans="1:11" ht="39.9" customHeight="1" x14ac:dyDescent="0.3">
      <c r="A6" s="69" t="s">
        <v>521</v>
      </c>
      <c r="B6" s="70" t="s">
        <v>522</v>
      </c>
      <c r="C6" s="71" t="s">
        <v>523</v>
      </c>
      <c r="E6" s="99" t="s">
        <v>1645</v>
      </c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55</v>
      </c>
      <c r="B7" s="70" t="s">
        <v>56</v>
      </c>
      <c r="C7" s="71" t="s">
        <v>524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525</v>
      </c>
      <c r="B8" s="70" t="s">
        <v>526</v>
      </c>
      <c r="C8" s="71" t="s">
        <v>523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527</v>
      </c>
      <c r="B9" s="70" t="s">
        <v>528</v>
      </c>
      <c r="C9" s="71" t="s">
        <v>529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93</v>
      </c>
      <c r="B10" s="70" t="s">
        <v>94</v>
      </c>
      <c r="C10" s="71" t="s">
        <v>530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108</v>
      </c>
      <c r="B11" s="70" t="s">
        <v>109</v>
      </c>
      <c r="C11" s="71" t="s">
        <v>531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111</v>
      </c>
      <c r="B12" s="70" t="s">
        <v>112</v>
      </c>
      <c r="C12" s="71" t="s">
        <v>532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114</v>
      </c>
      <c r="B13" s="70" t="s">
        <v>115</v>
      </c>
      <c r="C13" s="71" t="s">
        <v>533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117</v>
      </c>
      <c r="B14" s="70" t="s">
        <v>118</v>
      </c>
      <c r="C14" s="71" t="s">
        <v>534</v>
      </c>
      <c r="E14" s="99"/>
      <c r="F14" s="99"/>
      <c r="G14" s="99"/>
      <c r="H14" s="99"/>
      <c r="I14" s="99"/>
      <c r="J14" s="99"/>
      <c r="K14" s="99"/>
    </row>
    <row r="15" spans="1:11" ht="39.9" customHeight="1" x14ac:dyDescent="0.3">
      <c r="A15" s="69" t="s">
        <v>503</v>
      </c>
      <c r="B15" s="70" t="s">
        <v>504</v>
      </c>
      <c r="C15" s="71" t="s">
        <v>535</v>
      </c>
    </row>
    <row r="16" spans="1:11" ht="39.9" customHeight="1" x14ac:dyDescent="0.3">
      <c r="A16" s="69" t="s">
        <v>536</v>
      </c>
      <c r="B16" s="70" t="s">
        <v>537</v>
      </c>
      <c r="C16" s="71" t="s">
        <v>523</v>
      </c>
    </row>
    <row r="17" spans="1:3" ht="39.9" customHeight="1" x14ac:dyDescent="0.3">
      <c r="A17" s="69" t="s">
        <v>538</v>
      </c>
      <c r="B17" s="70" t="s">
        <v>539</v>
      </c>
      <c r="C17" s="71" t="s">
        <v>540</v>
      </c>
    </row>
    <row r="18" spans="1:3" ht="39.9" customHeight="1" x14ac:dyDescent="0.3">
      <c r="A18" s="69" t="s">
        <v>541</v>
      </c>
      <c r="B18" s="70" t="s">
        <v>542</v>
      </c>
      <c r="C18" s="71" t="s">
        <v>543</v>
      </c>
    </row>
    <row r="19" spans="1:3" ht="39.9" customHeight="1" x14ac:dyDescent="0.3">
      <c r="A19" s="69" t="s">
        <v>544</v>
      </c>
      <c r="B19" s="70" t="s">
        <v>545</v>
      </c>
      <c r="C19" s="71" t="s">
        <v>546</v>
      </c>
    </row>
    <row r="20" spans="1:3" ht="39.9" customHeight="1" x14ac:dyDescent="0.3">
      <c r="A20" s="69" t="s">
        <v>547</v>
      </c>
      <c r="B20" s="70" t="s">
        <v>548</v>
      </c>
      <c r="C20" s="71" t="s">
        <v>549</v>
      </c>
    </row>
    <row r="21" spans="1:3" ht="39.9" customHeight="1" x14ac:dyDescent="0.3">
      <c r="A21" s="69" t="s">
        <v>550</v>
      </c>
      <c r="B21" s="70" t="s">
        <v>551</v>
      </c>
      <c r="C21" s="71" t="s">
        <v>523</v>
      </c>
    </row>
    <row r="22" spans="1:3" ht="39.9" customHeight="1" x14ac:dyDescent="0.3">
      <c r="A22" s="69" t="s">
        <v>145</v>
      </c>
      <c r="B22" s="70" t="s">
        <v>146</v>
      </c>
      <c r="C22" s="71" t="s">
        <v>552</v>
      </c>
    </row>
    <row r="23" spans="1:3" ht="39.9" customHeight="1" x14ac:dyDescent="0.3">
      <c r="A23" s="69" t="s">
        <v>357</v>
      </c>
      <c r="B23" s="70" t="s">
        <v>358</v>
      </c>
      <c r="C23" s="71" t="s">
        <v>553</v>
      </c>
    </row>
    <row r="24" spans="1:3" ht="39.9" customHeight="1" x14ac:dyDescent="0.3">
      <c r="A24" s="69" t="s">
        <v>150</v>
      </c>
      <c r="B24" s="70" t="s">
        <v>151</v>
      </c>
      <c r="C24" s="71" t="s">
        <v>554</v>
      </c>
    </row>
    <row r="25" spans="1:3" ht="39.9" customHeight="1" x14ac:dyDescent="0.3">
      <c r="A25" s="69" t="s">
        <v>153</v>
      </c>
      <c r="B25" s="70" t="s">
        <v>154</v>
      </c>
      <c r="C25" s="71" t="s">
        <v>555</v>
      </c>
    </row>
    <row r="26" spans="1:3" ht="39.9" customHeight="1" x14ac:dyDescent="0.3">
      <c r="A26" s="69" t="s">
        <v>156</v>
      </c>
      <c r="B26" s="70" t="s">
        <v>157</v>
      </c>
      <c r="C26" s="71" t="s">
        <v>555</v>
      </c>
    </row>
    <row r="27" spans="1:3" ht="39.9" customHeight="1" x14ac:dyDescent="0.3">
      <c r="A27" s="69" t="s">
        <v>159</v>
      </c>
      <c r="B27" s="70" t="s">
        <v>160</v>
      </c>
      <c r="C27" s="71" t="s">
        <v>555</v>
      </c>
    </row>
    <row r="28" spans="1:3" ht="39.9" customHeight="1" x14ac:dyDescent="0.3">
      <c r="A28" s="69" t="s">
        <v>365</v>
      </c>
      <c r="B28" s="70" t="s">
        <v>366</v>
      </c>
      <c r="C28" s="71" t="s">
        <v>556</v>
      </c>
    </row>
    <row r="29" spans="1:3" ht="39.9" customHeight="1" x14ac:dyDescent="0.3">
      <c r="A29" s="69" t="s">
        <v>557</v>
      </c>
      <c r="B29" s="70" t="s">
        <v>558</v>
      </c>
      <c r="C29" s="71" t="s">
        <v>559</v>
      </c>
    </row>
    <row r="30" spans="1:3" ht="39.9" customHeight="1" x14ac:dyDescent="0.3">
      <c r="A30" s="69" t="s">
        <v>560</v>
      </c>
      <c r="B30" s="70" t="s">
        <v>561</v>
      </c>
      <c r="C30" s="71" t="s">
        <v>562</v>
      </c>
    </row>
    <row r="31" spans="1:3" ht="39.9" customHeight="1" x14ac:dyDescent="0.3">
      <c r="A31" s="69" t="s">
        <v>563</v>
      </c>
      <c r="B31" s="70" t="s">
        <v>564</v>
      </c>
      <c r="C31" s="71" t="s">
        <v>565</v>
      </c>
    </row>
    <row r="32" spans="1:3" ht="39.9" customHeight="1" x14ac:dyDescent="0.3">
      <c r="A32" s="69" t="s">
        <v>190</v>
      </c>
      <c r="B32" s="70" t="s">
        <v>191</v>
      </c>
      <c r="C32" s="71" t="s">
        <v>566</v>
      </c>
    </row>
    <row r="33" spans="1:3" ht="39.9" customHeight="1" x14ac:dyDescent="0.3">
      <c r="A33" s="69" t="s">
        <v>197</v>
      </c>
      <c r="B33" s="70" t="s">
        <v>198</v>
      </c>
      <c r="C33" s="71" t="s">
        <v>529</v>
      </c>
    </row>
    <row r="34" spans="1:3" ht="39.9" customHeight="1" x14ac:dyDescent="0.3">
      <c r="A34" s="69" t="s">
        <v>200</v>
      </c>
      <c r="B34" s="70" t="s">
        <v>201</v>
      </c>
      <c r="C34" s="71" t="s">
        <v>567</v>
      </c>
    </row>
    <row r="35" spans="1:3" ht="39.9" customHeight="1" x14ac:dyDescent="0.3">
      <c r="A35" s="69" t="s">
        <v>568</v>
      </c>
      <c r="B35" s="70" t="s">
        <v>569</v>
      </c>
      <c r="C35" s="71" t="s">
        <v>562</v>
      </c>
    </row>
    <row r="36" spans="1:3" ht="39.9" customHeight="1" x14ac:dyDescent="0.3">
      <c r="A36" s="69" t="s">
        <v>512</v>
      </c>
      <c r="B36" s="70" t="s">
        <v>513</v>
      </c>
      <c r="C36" s="71" t="s">
        <v>570</v>
      </c>
    </row>
    <row r="37" spans="1:3" ht="39.9" customHeight="1" x14ac:dyDescent="0.3">
      <c r="A37" s="69" t="s">
        <v>229</v>
      </c>
      <c r="B37" s="70" t="s">
        <v>230</v>
      </c>
      <c r="C37" s="71" t="s">
        <v>571</v>
      </c>
    </row>
    <row r="38" spans="1:3" ht="39.9" customHeight="1" x14ac:dyDescent="0.3">
      <c r="A38" s="69" t="s">
        <v>427</v>
      </c>
      <c r="B38" s="70" t="s">
        <v>428</v>
      </c>
      <c r="C38" s="71" t="s">
        <v>572</v>
      </c>
    </row>
    <row r="39" spans="1:3" ht="39.9" customHeight="1" x14ac:dyDescent="0.3">
      <c r="A39" s="69" t="s">
        <v>430</v>
      </c>
      <c r="B39" s="70" t="s">
        <v>431</v>
      </c>
      <c r="C39" s="71" t="s">
        <v>573</v>
      </c>
    </row>
    <row r="40" spans="1:3" ht="39.9" customHeight="1" x14ac:dyDescent="0.3">
      <c r="A40" s="69" t="s">
        <v>574</v>
      </c>
      <c r="B40" s="70" t="s">
        <v>575</v>
      </c>
      <c r="C40" s="71" t="s">
        <v>576</v>
      </c>
    </row>
    <row r="41" spans="1:3" ht="39.9" customHeight="1" x14ac:dyDescent="0.3">
      <c r="A41" s="69" t="s">
        <v>577</v>
      </c>
      <c r="B41" s="70" t="s">
        <v>578</v>
      </c>
      <c r="C41" s="71" t="s">
        <v>579</v>
      </c>
    </row>
    <row r="42" spans="1:3" ht="39.9" customHeight="1" x14ac:dyDescent="0.3">
      <c r="A42" s="69" t="s">
        <v>580</v>
      </c>
      <c r="B42" s="70" t="s">
        <v>581</v>
      </c>
      <c r="C42" s="71" t="s">
        <v>579</v>
      </c>
    </row>
    <row r="43" spans="1:3" ht="39.9" customHeight="1" x14ac:dyDescent="0.3">
      <c r="A43" s="69" t="s">
        <v>494</v>
      </c>
      <c r="B43" s="70" t="s">
        <v>495</v>
      </c>
      <c r="C43" s="71" t="s">
        <v>582</v>
      </c>
    </row>
    <row r="44" spans="1:3" ht="39.9" customHeight="1" x14ac:dyDescent="0.3">
      <c r="A44" s="69" t="s">
        <v>260</v>
      </c>
      <c r="B44" s="70" t="s">
        <v>261</v>
      </c>
      <c r="C44" s="71" t="s">
        <v>583</v>
      </c>
    </row>
    <row r="45" spans="1:3" ht="39.9" customHeight="1" x14ac:dyDescent="0.3">
      <c r="A45" s="69" t="s">
        <v>262</v>
      </c>
      <c r="B45" s="70" t="s">
        <v>263</v>
      </c>
      <c r="C45" s="71" t="s">
        <v>584</v>
      </c>
    </row>
    <row r="46" spans="1:3" ht="39.9" customHeight="1" x14ac:dyDescent="0.3">
      <c r="A46" s="69" t="s">
        <v>266</v>
      </c>
      <c r="B46" s="70" t="s">
        <v>267</v>
      </c>
      <c r="C46" s="71" t="s">
        <v>585</v>
      </c>
    </row>
    <row r="47" spans="1:3" ht="39.9" customHeight="1" x14ac:dyDescent="0.3">
      <c r="A47" s="69" t="s">
        <v>586</v>
      </c>
      <c r="B47" s="70" t="s">
        <v>587</v>
      </c>
      <c r="C47" s="71" t="s">
        <v>588</v>
      </c>
    </row>
    <row r="48" spans="1:3" ht="39.9" customHeight="1" x14ac:dyDescent="0.3">
      <c r="A48" s="69" t="s">
        <v>271</v>
      </c>
      <c r="B48" s="70" t="s">
        <v>272</v>
      </c>
      <c r="C48" s="71" t="s">
        <v>589</v>
      </c>
    </row>
  </sheetData>
  <sheetProtection algorithmName="SHA-512" hashValue="CxR/L8EFa/wFq95cBkFep/L2+hxrUnv0h7jqtmicw6ln5p+WqL7Go9Szr6FYHBy5l8RiAwhBqw7nGpR6RmxaZw==" saltValue="KO3OpqxBW6YyWJYfVVz13Q==" spinCount="100000" sheet="1" objects="1" scenarios="1"/>
  <mergeCells count="3">
    <mergeCell ref="A2:C2"/>
    <mergeCell ref="A3:B3"/>
    <mergeCell ref="E6:K14"/>
  </mergeCells>
  <hyperlinks>
    <hyperlink ref="A2:C2" location="Home!A1" display="Click Here to Return to the Home Page" xr:uid="{00000000-0004-0000-0600-000000000000}"/>
  </hyperlinks>
  <pageMargins left="0.25" right="0.25" top="0.75" bottom="0.75" header="0.3" footer="0.3"/>
  <pageSetup scale="80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pageSetUpPr fitToPage="1"/>
  </sheetPr>
  <dimension ref="A1:K35"/>
  <sheetViews>
    <sheetView showGridLines="0" topLeftCell="A13" workbookViewId="0">
      <selection activeCell="A25" sqref="A25"/>
    </sheetView>
  </sheetViews>
  <sheetFormatPr defaultRowHeight="14.4" x14ac:dyDescent="0.3"/>
  <cols>
    <col min="1" max="1" width="11.3984375" customWidth="1"/>
    <col min="2" max="2" width="42.8984375" customWidth="1"/>
    <col min="3" max="3" width="110.0976562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6.25" customHeight="1" x14ac:dyDescent="0.3">
      <c r="A3" s="105" t="s">
        <v>49</v>
      </c>
      <c r="B3" s="105"/>
      <c r="C3" s="87" t="s">
        <v>43</v>
      </c>
    </row>
    <row r="4" spans="1:11" x14ac:dyDescent="0.3">
      <c r="A4" s="68"/>
      <c r="B4" s="74"/>
      <c r="C4" s="55"/>
    </row>
    <row r="5" spans="1:11" ht="20.75" x14ac:dyDescent="0.4">
      <c r="A5" s="83" t="s">
        <v>6</v>
      </c>
      <c r="B5" s="84" t="s">
        <v>50</v>
      </c>
      <c r="C5" s="85" t="s">
        <v>51</v>
      </c>
      <c r="E5" s="62" t="s">
        <v>9</v>
      </c>
      <c r="F5" s="61"/>
    </row>
    <row r="6" spans="1:11" ht="39.9" customHeight="1" x14ac:dyDescent="0.3">
      <c r="A6" s="69" t="s">
        <v>52</v>
      </c>
      <c r="B6" s="70" t="s">
        <v>53</v>
      </c>
      <c r="C6" s="89" t="s">
        <v>590</v>
      </c>
      <c r="E6" s="99" t="s">
        <v>1646</v>
      </c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55</v>
      </c>
      <c r="B7" s="70" t="s">
        <v>56</v>
      </c>
      <c r="C7" s="89" t="s">
        <v>590</v>
      </c>
      <c r="E7" s="99"/>
      <c r="F7" s="99"/>
      <c r="G7" s="99"/>
      <c r="H7" s="99"/>
      <c r="I7" s="99"/>
      <c r="J7" s="99"/>
      <c r="K7" s="99"/>
    </row>
    <row r="8" spans="1:11" ht="39.9" customHeight="1" x14ac:dyDescent="0.3">
      <c r="A8" s="69" t="s">
        <v>298</v>
      </c>
      <c r="B8" s="70" t="s">
        <v>299</v>
      </c>
      <c r="C8" s="89" t="s">
        <v>591</v>
      </c>
      <c r="E8" s="99"/>
      <c r="F8" s="99"/>
      <c r="G8" s="99"/>
      <c r="H8" s="99"/>
      <c r="I8" s="99"/>
      <c r="J8" s="99"/>
      <c r="K8" s="99"/>
    </row>
    <row r="9" spans="1:11" ht="39.9" customHeight="1" x14ac:dyDescent="0.3">
      <c r="A9" s="69" t="s">
        <v>592</v>
      </c>
      <c r="B9" s="70" t="s">
        <v>593</v>
      </c>
      <c r="C9" s="89" t="s">
        <v>594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301</v>
      </c>
      <c r="B10" s="70" t="s">
        <v>302</v>
      </c>
      <c r="C10" s="89" t="s">
        <v>591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303</v>
      </c>
      <c r="B11" s="70" t="s">
        <v>304</v>
      </c>
      <c r="C11" s="89" t="s">
        <v>591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81</v>
      </c>
      <c r="B12" s="70" t="s">
        <v>82</v>
      </c>
      <c r="C12" s="89" t="s">
        <v>595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83</v>
      </c>
      <c r="B13" s="70" t="s">
        <v>84</v>
      </c>
      <c r="C13" s="89" t="s">
        <v>596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86</v>
      </c>
      <c r="B14" s="70" t="s">
        <v>87</v>
      </c>
      <c r="C14" s="89" t="s">
        <v>596</v>
      </c>
      <c r="E14" s="99"/>
      <c r="F14" s="99"/>
      <c r="G14" s="99"/>
      <c r="H14" s="99"/>
      <c r="I14" s="99"/>
      <c r="J14" s="99"/>
      <c r="K14" s="99"/>
    </row>
    <row r="15" spans="1:11" ht="39.9" customHeight="1" x14ac:dyDescent="0.3">
      <c r="A15" s="69" t="s">
        <v>93</v>
      </c>
      <c r="B15" s="70" t="s">
        <v>94</v>
      </c>
      <c r="C15" s="89" t="s">
        <v>600</v>
      </c>
    </row>
    <row r="16" spans="1:11" ht="39.9" customHeight="1" x14ac:dyDescent="0.3">
      <c r="A16" s="69" t="s">
        <v>96</v>
      </c>
      <c r="B16" s="70" t="s">
        <v>97</v>
      </c>
      <c r="C16" s="89" t="s">
        <v>601</v>
      </c>
    </row>
    <row r="17" spans="1:3" ht="39.9" customHeight="1" x14ac:dyDescent="0.3">
      <c r="A17" s="69" t="s">
        <v>326</v>
      </c>
      <c r="B17" s="70" t="s">
        <v>327</v>
      </c>
      <c r="C17" s="89" t="s">
        <v>601</v>
      </c>
    </row>
    <row r="18" spans="1:3" ht="39.9" customHeight="1" x14ac:dyDescent="0.3">
      <c r="A18" s="92" t="s">
        <v>631</v>
      </c>
      <c r="B18" s="93" t="s">
        <v>632</v>
      </c>
      <c r="C18" s="94" t="s">
        <v>1758</v>
      </c>
    </row>
    <row r="19" spans="1:3" ht="39.9" customHeight="1" x14ac:dyDescent="0.3">
      <c r="A19" s="92" t="s">
        <v>1016</v>
      </c>
      <c r="B19" s="93" t="s">
        <v>366</v>
      </c>
      <c r="C19" s="94" t="s">
        <v>1760</v>
      </c>
    </row>
    <row r="20" spans="1:3" ht="39.9" customHeight="1" x14ac:dyDescent="0.3">
      <c r="A20" s="69" t="s">
        <v>162</v>
      </c>
      <c r="B20" s="70" t="s">
        <v>163</v>
      </c>
      <c r="C20" s="89" t="s">
        <v>604</v>
      </c>
    </row>
    <row r="21" spans="1:3" ht="39.9" customHeight="1" x14ac:dyDescent="0.3">
      <c r="A21" s="69" t="s">
        <v>165</v>
      </c>
      <c r="B21" s="70" t="s">
        <v>166</v>
      </c>
      <c r="C21" s="89" t="s">
        <v>605</v>
      </c>
    </row>
    <row r="22" spans="1:3" ht="39.9" customHeight="1" x14ac:dyDescent="0.3">
      <c r="A22" s="69" t="s">
        <v>167</v>
      </c>
      <c r="B22" s="70" t="s">
        <v>168</v>
      </c>
      <c r="C22" s="89" t="s">
        <v>606</v>
      </c>
    </row>
    <row r="23" spans="1:3" ht="39.9" customHeight="1" x14ac:dyDescent="0.3">
      <c r="A23" s="69" t="s">
        <v>169</v>
      </c>
      <c r="B23" s="70" t="s">
        <v>170</v>
      </c>
      <c r="C23" s="89" t="s">
        <v>607</v>
      </c>
    </row>
    <row r="24" spans="1:3" ht="39.9" customHeight="1" x14ac:dyDescent="0.3">
      <c r="A24" s="92" t="s">
        <v>557</v>
      </c>
      <c r="B24" s="93" t="s">
        <v>558</v>
      </c>
      <c r="C24" s="94" t="s">
        <v>1750</v>
      </c>
    </row>
    <row r="25" spans="1:3" ht="39.9" customHeight="1" x14ac:dyDescent="0.3">
      <c r="A25" s="92" t="s">
        <v>662</v>
      </c>
      <c r="B25" s="93" t="s">
        <v>663</v>
      </c>
      <c r="C25" s="94" t="s">
        <v>1751</v>
      </c>
    </row>
    <row r="26" spans="1:3" ht="39.9" customHeight="1" x14ac:dyDescent="0.3">
      <c r="A26" s="92" t="s">
        <v>560</v>
      </c>
      <c r="B26" s="93" t="s">
        <v>1754</v>
      </c>
      <c r="C26" s="94" t="s">
        <v>1755</v>
      </c>
    </row>
    <row r="27" spans="1:3" ht="39.9" customHeight="1" x14ac:dyDescent="0.3">
      <c r="A27" s="92" t="s">
        <v>202</v>
      </c>
      <c r="B27" s="93" t="s">
        <v>203</v>
      </c>
      <c r="C27" s="94" t="s">
        <v>1757</v>
      </c>
    </row>
    <row r="28" spans="1:3" ht="39.9" customHeight="1" x14ac:dyDescent="0.3">
      <c r="A28" s="92" t="s">
        <v>1752</v>
      </c>
      <c r="B28" s="93" t="s">
        <v>1509</v>
      </c>
      <c r="C28" s="94" t="s">
        <v>1753</v>
      </c>
    </row>
    <row r="29" spans="1:3" ht="39.9" customHeight="1" x14ac:dyDescent="0.3">
      <c r="A29" s="92" t="s">
        <v>427</v>
      </c>
      <c r="B29" s="93" t="s">
        <v>428</v>
      </c>
      <c r="C29" s="94" t="s">
        <v>1749</v>
      </c>
    </row>
    <row r="30" spans="1:3" ht="39.9" customHeight="1" x14ac:dyDescent="0.3">
      <c r="A30" s="92" t="s">
        <v>494</v>
      </c>
      <c r="B30" s="93" t="s">
        <v>495</v>
      </c>
      <c r="C30" s="94" t="s">
        <v>1759</v>
      </c>
    </row>
    <row r="31" spans="1:3" ht="39.9" customHeight="1" x14ac:dyDescent="0.3">
      <c r="A31" s="92" t="s">
        <v>1198</v>
      </c>
      <c r="B31" s="93" t="s">
        <v>1548</v>
      </c>
      <c r="C31" s="94" t="s">
        <v>1756</v>
      </c>
    </row>
    <row r="32" spans="1:3" ht="39.9" customHeight="1" x14ac:dyDescent="0.3">
      <c r="A32" s="69" t="s">
        <v>273</v>
      </c>
      <c r="B32" s="70" t="s">
        <v>274</v>
      </c>
      <c r="C32" s="89" t="s">
        <v>609</v>
      </c>
    </row>
    <row r="33" spans="1:3" ht="39.9" customHeight="1" x14ac:dyDescent="0.3">
      <c r="A33" s="69" t="s">
        <v>276</v>
      </c>
      <c r="B33" s="70" t="s">
        <v>277</v>
      </c>
      <c r="C33" s="89" t="s">
        <v>610</v>
      </c>
    </row>
    <row r="34" spans="1:3" ht="39.9" customHeight="1" x14ac:dyDescent="0.3">
      <c r="A34" s="69" t="s">
        <v>278</v>
      </c>
      <c r="B34" s="70" t="s">
        <v>279</v>
      </c>
      <c r="C34" s="89" t="s">
        <v>611</v>
      </c>
    </row>
    <row r="35" spans="1:3" ht="39.9" customHeight="1" x14ac:dyDescent="0.3">
      <c r="A35" s="69" t="s">
        <v>280</v>
      </c>
      <c r="B35" s="70" t="s">
        <v>281</v>
      </c>
      <c r="C35" s="89" t="s">
        <v>612</v>
      </c>
    </row>
  </sheetData>
  <sheetProtection algorithmName="SHA-512" hashValue="skNqikrpCwP1ch5cod49vLUdAUNQ2qx7So5qPUzx4VEBB5LIV5ipS8PzC0kJk3EoicHUsSWoeJ5pk5RKAU/ZWQ==" saltValue="aGGZpwnxWS8YrEf+yyFijQ==" spinCount="100000" sheet="1" objects="1" scenarios="1"/>
  <autoFilter ref="A2:C3" xr:uid="{00000000-0009-0000-0000-000007000000}">
    <filterColumn colId="0" showButton="0"/>
    <filterColumn colId="1" showButton="0"/>
  </autoFilter>
  <mergeCells count="3">
    <mergeCell ref="A2:C2"/>
    <mergeCell ref="A3:B3"/>
    <mergeCell ref="E6:K14"/>
  </mergeCells>
  <hyperlinks>
    <hyperlink ref="A2:C2" location="Home!A1" display="Click Here to Return to the Home Page" xr:uid="{00000000-0004-0000-0700-000000000000}"/>
  </hyperlinks>
  <pageMargins left="0.25" right="0.25" top="0.75" bottom="0.75" header="0.3" footer="0.3"/>
  <pageSetup scale="8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A1:K87"/>
  <sheetViews>
    <sheetView showGridLines="0" workbookViewId="0">
      <selection activeCell="E6" sqref="E6:K13"/>
    </sheetView>
  </sheetViews>
  <sheetFormatPr defaultRowHeight="14.4" x14ac:dyDescent="0.3"/>
  <cols>
    <col min="1" max="1" width="11.3984375" customWidth="1"/>
    <col min="2" max="2" width="42.69921875" customWidth="1"/>
    <col min="3" max="3" width="110.59765625" customWidth="1"/>
  </cols>
  <sheetData>
    <row r="1" spans="1:11" x14ac:dyDescent="0.3">
      <c r="A1" s="68"/>
      <c r="B1" s="74"/>
      <c r="C1" s="55"/>
    </row>
    <row r="2" spans="1:11" ht="21.05" customHeight="1" x14ac:dyDescent="0.3">
      <c r="A2" s="104" t="s">
        <v>48</v>
      </c>
      <c r="B2" s="104"/>
      <c r="C2" s="104"/>
    </row>
    <row r="3" spans="1:11" ht="27.1" customHeight="1" x14ac:dyDescent="0.3">
      <c r="A3" s="105" t="s">
        <v>49</v>
      </c>
      <c r="B3" s="105"/>
      <c r="C3" s="87" t="s">
        <v>44</v>
      </c>
    </row>
    <row r="4" spans="1:11" x14ac:dyDescent="0.3">
      <c r="A4" s="68"/>
      <c r="B4" s="74"/>
      <c r="C4" s="55"/>
    </row>
    <row r="5" spans="1:11" ht="20.75" x14ac:dyDescent="0.4">
      <c r="A5" s="83" t="s">
        <v>6</v>
      </c>
      <c r="B5" s="84" t="s">
        <v>50</v>
      </c>
      <c r="C5" s="85" t="s">
        <v>51</v>
      </c>
      <c r="E5" s="62" t="s">
        <v>9</v>
      </c>
      <c r="F5" s="61"/>
    </row>
    <row r="6" spans="1:11" ht="39.9" customHeight="1" x14ac:dyDescent="0.3">
      <c r="A6" s="69" t="s">
        <v>52</v>
      </c>
      <c r="B6" s="70" t="s">
        <v>53</v>
      </c>
      <c r="C6" s="71" t="s">
        <v>613</v>
      </c>
      <c r="E6" s="99" t="s">
        <v>1647</v>
      </c>
      <c r="F6" s="99"/>
      <c r="G6" s="99"/>
      <c r="H6" s="99"/>
      <c r="I6" s="99"/>
      <c r="J6" s="99"/>
      <c r="K6" s="99"/>
    </row>
    <row r="7" spans="1:11" ht="39.9" customHeight="1" x14ac:dyDescent="0.3">
      <c r="A7" s="69" t="s">
        <v>55</v>
      </c>
      <c r="B7" s="70" t="s">
        <v>56</v>
      </c>
      <c r="C7" s="71" t="s">
        <v>613</v>
      </c>
      <c r="E7" s="99"/>
      <c r="F7" s="99"/>
      <c r="G7" s="99"/>
      <c r="H7" s="99"/>
      <c r="I7" s="99"/>
      <c r="J7" s="99"/>
      <c r="K7" s="99"/>
    </row>
    <row r="8" spans="1:11" ht="60.05" customHeight="1" x14ac:dyDescent="0.3">
      <c r="A8" s="69" t="s">
        <v>57</v>
      </c>
      <c r="B8" s="70" t="s">
        <v>58</v>
      </c>
      <c r="C8" s="71" t="s">
        <v>1650</v>
      </c>
      <c r="E8" s="99"/>
      <c r="F8" s="99"/>
      <c r="G8" s="99"/>
      <c r="H8" s="99"/>
      <c r="I8" s="99"/>
      <c r="J8" s="99"/>
      <c r="K8" s="99"/>
    </row>
    <row r="9" spans="1:11" ht="70" customHeight="1" x14ac:dyDescent="0.3">
      <c r="A9" s="69" t="s">
        <v>63</v>
      </c>
      <c r="B9" s="70" t="s">
        <v>64</v>
      </c>
      <c r="C9" s="71" t="s">
        <v>670</v>
      </c>
      <c r="E9" s="99"/>
      <c r="F9" s="99"/>
      <c r="G9" s="99"/>
      <c r="H9" s="99"/>
      <c r="I9" s="99"/>
      <c r="J9" s="99"/>
      <c r="K9" s="99"/>
    </row>
    <row r="10" spans="1:11" ht="39.9" customHeight="1" x14ac:dyDescent="0.3">
      <c r="A10" s="69" t="s">
        <v>76</v>
      </c>
      <c r="B10" s="70" t="s">
        <v>77</v>
      </c>
      <c r="C10" s="71" t="s">
        <v>616</v>
      </c>
      <c r="E10" s="99"/>
      <c r="F10" s="99"/>
      <c r="G10" s="99"/>
      <c r="H10" s="99"/>
      <c r="I10" s="99"/>
      <c r="J10" s="99"/>
      <c r="K10" s="99"/>
    </row>
    <row r="11" spans="1:11" ht="39.9" customHeight="1" x14ac:dyDescent="0.3">
      <c r="A11" s="69" t="s">
        <v>620</v>
      </c>
      <c r="B11" s="70" t="s">
        <v>621</v>
      </c>
      <c r="C11" s="71" t="s">
        <v>1652</v>
      </c>
      <c r="E11" s="99"/>
      <c r="F11" s="99"/>
      <c r="G11" s="99"/>
      <c r="H11" s="99"/>
      <c r="I11" s="99"/>
      <c r="J11" s="99"/>
      <c r="K11" s="99"/>
    </row>
    <row r="12" spans="1:11" ht="39.9" customHeight="1" x14ac:dyDescent="0.3">
      <c r="A12" s="69" t="s">
        <v>623</v>
      </c>
      <c r="B12" s="70" t="s">
        <v>624</v>
      </c>
      <c r="C12" s="71" t="s">
        <v>1652</v>
      </c>
      <c r="E12" s="99"/>
      <c r="F12" s="99"/>
      <c r="G12" s="99"/>
      <c r="H12" s="99"/>
      <c r="I12" s="99"/>
      <c r="J12" s="99"/>
      <c r="K12" s="99"/>
    </row>
    <row r="13" spans="1:11" ht="39.9" customHeight="1" x14ac:dyDescent="0.3">
      <c r="A13" s="69" t="s">
        <v>625</v>
      </c>
      <c r="B13" s="70" t="s">
        <v>626</v>
      </c>
      <c r="C13" s="71" t="s">
        <v>1652</v>
      </c>
      <c r="E13" s="99"/>
      <c r="F13" s="99"/>
      <c r="G13" s="99"/>
      <c r="H13" s="99"/>
      <c r="I13" s="99"/>
      <c r="J13" s="99"/>
      <c r="K13" s="99"/>
    </row>
    <row r="14" spans="1:11" ht="39.9" customHeight="1" x14ac:dyDescent="0.3">
      <c r="A14" s="69" t="s">
        <v>93</v>
      </c>
      <c r="B14" s="70" t="s">
        <v>94</v>
      </c>
      <c r="C14" s="71" t="s">
        <v>627</v>
      </c>
    </row>
    <row r="15" spans="1:11" ht="39.9" customHeight="1" x14ac:dyDescent="0.3">
      <c r="A15" s="69" t="s">
        <v>478</v>
      </c>
      <c r="B15" s="70" t="s">
        <v>479</v>
      </c>
      <c r="C15" s="71" t="s">
        <v>613</v>
      </c>
    </row>
    <row r="16" spans="1:11" ht="39.9" customHeight="1" x14ac:dyDescent="0.3">
      <c r="A16" s="69" t="s">
        <v>96</v>
      </c>
      <c r="B16" s="70" t="s">
        <v>97</v>
      </c>
      <c r="C16" s="71" t="s">
        <v>1648</v>
      </c>
    </row>
    <row r="17" spans="1:3" ht="39.9" customHeight="1" x14ac:dyDescent="0.3">
      <c r="A17" s="69" t="s">
        <v>326</v>
      </c>
      <c r="B17" s="70" t="s">
        <v>327</v>
      </c>
      <c r="C17" s="71" t="s">
        <v>1649</v>
      </c>
    </row>
    <row r="18" spans="1:3" ht="39.9" customHeight="1" x14ac:dyDescent="0.3">
      <c r="A18" s="69" t="s">
        <v>629</v>
      </c>
      <c r="B18" s="70" t="s">
        <v>630</v>
      </c>
      <c r="C18" s="71" t="s">
        <v>613</v>
      </c>
    </row>
    <row r="19" spans="1:3" ht="39.9" customHeight="1" x14ac:dyDescent="0.3">
      <c r="A19" s="69" t="s">
        <v>631</v>
      </c>
      <c r="B19" s="70" t="s">
        <v>632</v>
      </c>
      <c r="C19" s="71" t="s">
        <v>613</v>
      </c>
    </row>
    <row r="20" spans="1:3" ht="39.9" customHeight="1" x14ac:dyDescent="0.3">
      <c r="A20" s="69" t="s">
        <v>108</v>
      </c>
      <c r="B20" s="70" t="s">
        <v>109</v>
      </c>
      <c r="C20" s="71" t="s">
        <v>633</v>
      </c>
    </row>
    <row r="21" spans="1:3" ht="39.9" customHeight="1" x14ac:dyDescent="0.3">
      <c r="A21" s="69" t="s">
        <v>111</v>
      </c>
      <c r="B21" s="70" t="s">
        <v>112</v>
      </c>
      <c r="C21" s="71" t="s">
        <v>633</v>
      </c>
    </row>
    <row r="22" spans="1:3" ht="39.9" customHeight="1" x14ac:dyDescent="0.3">
      <c r="A22" s="69" t="s">
        <v>634</v>
      </c>
      <c r="B22" s="70" t="s">
        <v>635</v>
      </c>
      <c r="C22" s="71" t="s">
        <v>636</v>
      </c>
    </row>
    <row r="23" spans="1:3" ht="39.9" customHeight="1" x14ac:dyDescent="0.3">
      <c r="A23" s="69" t="s">
        <v>120</v>
      </c>
      <c r="B23" s="70" t="s">
        <v>121</v>
      </c>
      <c r="C23" s="71" t="s">
        <v>637</v>
      </c>
    </row>
    <row r="24" spans="1:3" ht="39.9" customHeight="1" x14ac:dyDescent="0.3">
      <c r="A24" s="69" t="s">
        <v>123</v>
      </c>
      <c r="B24" s="70" t="s">
        <v>124</v>
      </c>
      <c r="C24" s="71" t="s">
        <v>637</v>
      </c>
    </row>
    <row r="25" spans="1:3" ht="39.9" customHeight="1" x14ac:dyDescent="0.3">
      <c r="A25" s="69" t="s">
        <v>126</v>
      </c>
      <c r="B25" s="70" t="s">
        <v>127</v>
      </c>
      <c r="C25" s="71" t="s">
        <v>637</v>
      </c>
    </row>
    <row r="26" spans="1:3" ht="39.9" customHeight="1" x14ac:dyDescent="0.3">
      <c r="A26" s="69" t="s">
        <v>129</v>
      </c>
      <c r="B26" s="70" t="s">
        <v>130</v>
      </c>
      <c r="C26" s="71" t="s">
        <v>637</v>
      </c>
    </row>
    <row r="27" spans="1:3" ht="39.9" customHeight="1" x14ac:dyDescent="0.3">
      <c r="A27" s="69" t="s">
        <v>638</v>
      </c>
      <c r="B27" s="70" t="s">
        <v>639</v>
      </c>
      <c r="C27" s="71" t="s">
        <v>640</v>
      </c>
    </row>
    <row r="28" spans="1:3" ht="39.9" customHeight="1" x14ac:dyDescent="0.3">
      <c r="A28" s="69" t="s">
        <v>641</v>
      </c>
      <c r="B28" s="70" t="s">
        <v>642</v>
      </c>
      <c r="C28" s="71" t="s">
        <v>640</v>
      </c>
    </row>
    <row r="29" spans="1:3" ht="39.9" customHeight="1" x14ac:dyDescent="0.3">
      <c r="A29" s="69" t="s">
        <v>643</v>
      </c>
      <c r="B29" s="70" t="s">
        <v>644</v>
      </c>
      <c r="C29" s="71" t="s">
        <v>645</v>
      </c>
    </row>
    <row r="30" spans="1:3" ht="39.9" customHeight="1" x14ac:dyDescent="0.3">
      <c r="A30" s="69" t="s">
        <v>646</v>
      </c>
      <c r="B30" s="70" t="s">
        <v>647</v>
      </c>
      <c r="C30" s="71" t="s">
        <v>645</v>
      </c>
    </row>
    <row r="31" spans="1:3" ht="39.9" customHeight="1" x14ac:dyDescent="0.3">
      <c r="A31" s="69" t="s">
        <v>648</v>
      </c>
      <c r="B31" s="70" t="s">
        <v>649</v>
      </c>
      <c r="C31" s="71" t="s">
        <v>650</v>
      </c>
    </row>
    <row r="32" spans="1:3" ht="39.9" customHeight="1" x14ac:dyDescent="0.3">
      <c r="A32" s="69" t="s">
        <v>651</v>
      </c>
      <c r="B32" s="70" t="s">
        <v>652</v>
      </c>
      <c r="C32" s="71" t="s">
        <v>650</v>
      </c>
    </row>
    <row r="33" spans="1:3" ht="39.9" customHeight="1" x14ac:dyDescent="0.3">
      <c r="A33" s="69" t="s">
        <v>343</v>
      </c>
      <c r="B33" s="70" t="s">
        <v>344</v>
      </c>
      <c r="C33" s="71" t="s">
        <v>653</v>
      </c>
    </row>
    <row r="34" spans="1:3" ht="39.9" customHeight="1" x14ac:dyDescent="0.3">
      <c r="A34" s="69" t="s">
        <v>654</v>
      </c>
      <c r="B34" s="70" t="s">
        <v>655</v>
      </c>
      <c r="C34" s="71" t="s">
        <v>636</v>
      </c>
    </row>
    <row r="35" spans="1:3" ht="39.9" customHeight="1" x14ac:dyDescent="0.3">
      <c r="A35" s="69" t="s">
        <v>134</v>
      </c>
      <c r="B35" s="70" t="s">
        <v>135</v>
      </c>
      <c r="C35" s="71" t="s">
        <v>653</v>
      </c>
    </row>
    <row r="36" spans="1:3" ht="39.9" customHeight="1" x14ac:dyDescent="0.3">
      <c r="A36" s="69" t="s">
        <v>503</v>
      </c>
      <c r="B36" s="70" t="s">
        <v>1654</v>
      </c>
      <c r="C36" s="71" t="s">
        <v>656</v>
      </c>
    </row>
    <row r="37" spans="1:3" ht="39.9" customHeight="1" x14ac:dyDescent="0.3">
      <c r="A37" s="69" t="s">
        <v>145</v>
      </c>
      <c r="B37" s="70" t="s">
        <v>146</v>
      </c>
      <c r="C37" s="71" t="s">
        <v>657</v>
      </c>
    </row>
    <row r="38" spans="1:3" ht="39.9" customHeight="1" x14ac:dyDescent="0.3">
      <c r="A38" s="69" t="s">
        <v>148</v>
      </c>
      <c r="B38" s="70" t="s">
        <v>149</v>
      </c>
      <c r="C38" s="71" t="s">
        <v>616</v>
      </c>
    </row>
    <row r="39" spans="1:3" ht="39.9" customHeight="1" x14ac:dyDescent="0.3">
      <c r="A39" s="69" t="s">
        <v>150</v>
      </c>
      <c r="B39" s="70" t="s">
        <v>151</v>
      </c>
      <c r="C39" s="71" t="s">
        <v>660</v>
      </c>
    </row>
    <row r="40" spans="1:3" ht="39.9" customHeight="1" x14ac:dyDescent="0.3">
      <c r="A40" s="69" t="s">
        <v>153</v>
      </c>
      <c r="B40" s="70" t="s">
        <v>154</v>
      </c>
      <c r="C40" s="71" t="s">
        <v>660</v>
      </c>
    </row>
    <row r="41" spans="1:3" ht="39.9" customHeight="1" x14ac:dyDescent="0.3">
      <c r="A41" s="69" t="s">
        <v>156</v>
      </c>
      <c r="B41" s="70" t="s">
        <v>157</v>
      </c>
      <c r="C41" s="71" t="s">
        <v>660</v>
      </c>
    </row>
    <row r="42" spans="1:3" ht="39.9" customHeight="1" x14ac:dyDescent="0.3">
      <c r="A42" s="69" t="s">
        <v>159</v>
      </c>
      <c r="B42" s="70" t="s">
        <v>160</v>
      </c>
      <c r="C42" s="71" t="s">
        <v>660</v>
      </c>
    </row>
    <row r="43" spans="1:3" ht="39.9" customHeight="1" x14ac:dyDescent="0.3">
      <c r="A43" s="69" t="s">
        <v>1016</v>
      </c>
      <c r="B43" s="70" t="s">
        <v>366</v>
      </c>
      <c r="C43" s="71" t="s">
        <v>640</v>
      </c>
    </row>
    <row r="44" spans="1:3" ht="39.9" customHeight="1" x14ac:dyDescent="0.3">
      <c r="A44" s="69" t="s">
        <v>507</v>
      </c>
      <c r="B44" s="70" t="s">
        <v>508</v>
      </c>
      <c r="C44" s="71" t="s">
        <v>661</v>
      </c>
    </row>
    <row r="45" spans="1:3" ht="50.15" customHeight="1" x14ac:dyDescent="0.3">
      <c r="A45" s="69" t="s">
        <v>173</v>
      </c>
      <c r="B45" s="70" t="s">
        <v>174</v>
      </c>
      <c r="C45" s="71" t="s">
        <v>664</v>
      </c>
    </row>
    <row r="46" spans="1:3" ht="39.9" customHeight="1" x14ac:dyDescent="0.3">
      <c r="A46" s="69" t="s">
        <v>665</v>
      </c>
      <c r="B46" s="70" t="s">
        <v>666</v>
      </c>
      <c r="C46" s="71" t="s">
        <v>667</v>
      </c>
    </row>
    <row r="47" spans="1:3" ht="39.9" customHeight="1" x14ac:dyDescent="0.3">
      <c r="A47" s="69" t="s">
        <v>176</v>
      </c>
      <c r="B47" s="70" t="s">
        <v>177</v>
      </c>
      <c r="C47" s="71" t="s">
        <v>619</v>
      </c>
    </row>
    <row r="48" spans="1:3" ht="39.9" customHeight="1" x14ac:dyDescent="0.3">
      <c r="A48" s="69" t="s">
        <v>179</v>
      </c>
      <c r="B48" s="70" t="s">
        <v>180</v>
      </c>
      <c r="C48" s="71" t="s">
        <v>619</v>
      </c>
    </row>
    <row r="49" spans="1:3" ht="39.9" customHeight="1" x14ac:dyDescent="0.3">
      <c r="A49" s="69" t="s">
        <v>668</v>
      </c>
      <c r="B49" s="70" t="s">
        <v>669</v>
      </c>
      <c r="C49" s="71" t="s">
        <v>619</v>
      </c>
    </row>
    <row r="50" spans="1:3" ht="39.9" customHeight="1" x14ac:dyDescent="0.3">
      <c r="A50" s="69" t="s">
        <v>510</v>
      </c>
      <c r="B50" s="70" t="s">
        <v>511</v>
      </c>
      <c r="C50" s="71" t="s">
        <v>661</v>
      </c>
    </row>
    <row r="51" spans="1:3" ht="60.05" customHeight="1" x14ac:dyDescent="0.3">
      <c r="A51" s="69" t="s">
        <v>182</v>
      </c>
      <c r="B51" s="70" t="s">
        <v>183</v>
      </c>
      <c r="C51" s="71" t="s">
        <v>670</v>
      </c>
    </row>
    <row r="52" spans="1:3" ht="39.9" customHeight="1" x14ac:dyDescent="0.3">
      <c r="A52" s="69" t="s">
        <v>563</v>
      </c>
      <c r="B52" s="70" t="s">
        <v>564</v>
      </c>
      <c r="C52" s="71" t="s">
        <v>650</v>
      </c>
    </row>
    <row r="53" spans="1:3" ht="39.9" customHeight="1" x14ac:dyDescent="0.3">
      <c r="A53" s="69" t="s">
        <v>188</v>
      </c>
      <c r="B53" s="70" t="s">
        <v>189</v>
      </c>
      <c r="C53" s="71" t="s">
        <v>616</v>
      </c>
    </row>
    <row r="54" spans="1:3" ht="39.9" customHeight="1" x14ac:dyDescent="0.3">
      <c r="A54" s="69" t="s">
        <v>192</v>
      </c>
      <c r="B54" s="70" t="s">
        <v>193</v>
      </c>
      <c r="C54" s="71" t="s">
        <v>671</v>
      </c>
    </row>
    <row r="55" spans="1:3" ht="39.9" customHeight="1" x14ac:dyDescent="0.3">
      <c r="A55" s="69" t="s">
        <v>195</v>
      </c>
      <c r="B55" s="70" t="s">
        <v>196</v>
      </c>
      <c r="C55" s="71" t="s">
        <v>671</v>
      </c>
    </row>
    <row r="56" spans="1:3" ht="50.15" customHeight="1" x14ac:dyDescent="0.3">
      <c r="A56" s="69" t="s">
        <v>202</v>
      </c>
      <c r="B56" s="70" t="s">
        <v>203</v>
      </c>
      <c r="C56" s="71" t="s">
        <v>664</v>
      </c>
    </row>
    <row r="57" spans="1:3" ht="39.9" customHeight="1" x14ac:dyDescent="0.3">
      <c r="A57" s="69" t="s">
        <v>205</v>
      </c>
      <c r="B57" s="70" t="s">
        <v>206</v>
      </c>
      <c r="C57" s="71" t="s">
        <v>671</v>
      </c>
    </row>
    <row r="58" spans="1:3" ht="39.9" customHeight="1" x14ac:dyDescent="0.3">
      <c r="A58" s="69" t="s">
        <v>212</v>
      </c>
      <c r="B58" s="70" t="s">
        <v>213</v>
      </c>
      <c r="C58" s="71" t="s">
        <v>671</v>
      </c>
    </row>
    <row r="59" spans="1:3" ht="39.9" customHeight="1" x14ac:dyDescent="0.3">
      <c r="A59" s="69" t="s">
        <v>676</v>
      </c>
      <c r="B59" s="70" t="s">
        <v>677</v>
      </c>
      <c r="C59" s="71" t="s">
        <v>678</v>
      </c>
    </row>
    <row r="60" spans="1:3" ht="39.9" customHeight="1" x14ac:dyDescent="0.3">
      <c r="A60" s="69" t="s">
        <v>679</v>
      </c>
      <c r="B60" s="70" t="s">
        <v>680</v>
      </c>
      <c r="C60" s="71" t="s">
        <v>636</v>
      </c>
    </row>
    <row r="61" spans="1:3" ht="39.9" customHeight="1" x14ac:dyDescent="0.3">
      <c r="A61" s="69" t="s">
        <v>681</v>
      </c>
      <c r="B61" s="70" t="s">
        <v>682</v>
      </c>
      <c r="C61" s="71" t="s">
        <v>683</v>
      </c>
    </row>
    <row r="62" spans="1:3" ht="39.9" customHeight="1" x14ac:dyDescent="0.3">
      <c r="A62" s="69" t="s">
        <v>512</v>
      </c>
      <c r="B62" s="70" t="s">
        <v>1655</v>
      </c>
      <c r="C62" s="71" t="s">
        <v>684</v>
      </c>
    </row>
    <row r="63" spans="1:3" ht="39.9" customHeight="1" x14ac:dyDescent="0.3">
      <c r="A63" s="69" t="s">
        <v>234</v>
      </c>
      <c r="B63" s="70" t="s">
        <v>235</v>
      </c>
      <c r="C63" s="71" t="s">
        <v>613</v>
      </c>
    </row>
    <row r="64" spans="1:3" ht="39.9" customHeight="1" x14ac:dyDescent="0.3">
      <c r="A64" s="69" t="s">
        <v>239</v>
      </c>
      <c r="B64" s="70" t="s">
        <v>240</v>
      </c>
      <c r="C64" s="71" t="s">
        <v>685</v>
      </c>
    </row>
    <row r="65" spans="1:3" ht="39.9" customHeight="1" x14ac:dyDescent="0.3">
      <c r="A65" s="69" t="s">
        <v>250</v>
      </c>
      <c r="B65" s="70" t="s">
        <v>251</v>
      </c>
      <c r="C65" s="71" t="s">
        <v>616</v>
      </c>
    </row>
    <row r="66" spans="1:3" ht="37.450000000000003" customHeight="1" x14ac:dyDescent="0.3">
      <c r="A66" s="69" t="s">
        <v>686</v>
      </c>
      <c r="B66" s="70" t="s">
        <v>687</v>
      </c>
      <c r="C66" s="71" t="s">
        <v>688</v>
      </c>
    </row>
    <row r="67" spans="1:3" ht="39.9" customHeight="1" x14ac:dyDescent="0.3">
      <c r="A67" s="69" t="s">
        <v>689</v>
      </c>
      <c r="B67" s="70" t="s">
        <v>690</v>
      </c>
      <c r="C67" s="71" t="s">
        <v>688</v>
      </c>
    </row>
    <row r="68" spans="1:3" ht="60.05" customHeight="1" x14ac:dyDescent="0.3">
      <c r="A68" s="69" t="s">
        <v>427</v>
      </c>
      <c r="B68" s="70" t="s">
        <v>428</v>
      </c>
      <c r="C68" s="71" t="s">
        <v>691</v>
      </c>
    </row>
    <row r="69" spans="1:3" ht="39.9" customHeight="1" x14ac:dyDescent="0.3">
      <c r="A69" s="69" t="s">
        <v>252</v>
      </c>
      <c r="B69" s="70" t="s">
        <v>253</v>
      </c>
      <c r="C69" s="71" t="s">
        <v>650</v>
      </c>
    </row>
    <row r="70" spans="1:3" ht="39.9" customHeight="1" x14ac:dyDescent="0.3">
      <c r="A70" s="69" t="s">
        <v>494</v>
      </c>
      <c r="B70" s="70" t="s">
        <v>495</v>
      </c>
      <c r="C70" s="71" t="s">
        <v>613</v>
      </c>
    </row>
    <row r="71" spans="1:3" ht="39.9" customHeight="1" x14ac:dyDescent="0.3">
      <c r="A71" s="69" t="s">
        <v>692</v>
      </c>
      <c r="B71" s="70" t="s">
        <v>693</v>
      </c>
      <c r="C71" s="71" t="s">
        <v>694</v>
      </c>
    </row>
    <row r="72" spans="1:3" ht="50.15" customHeight="1" x14ac:dyDescent="0.3">
      <c r="A72" s="69" t="s">
        <v>257</v>
      </c>
      <c r="B72" s="70" t="s">
        <v>258</v>
      </c>
      <c r="C72" s="71" t="s">
        <v>664</v>
      </c>
    </row>
    <row r="73" spans="1:3" ht="39.9" customHeight="1" x14ac:dyDescent="0.3">
      <c r="A73" s="69" t="s">
        <v>695</v>
      </c>
      <c r="B73" s="70" t="s">
        <v>696</v>
      </c>
      <c r="C73" s="71" t="s">
        <v>636</v>
      </c>
    </row>
    <row r="74" spans="1:3" ht="75.05" customHeight="1" x14ac:dyDescent="0.3">
      <c r="A74" s="69" t="s">
        <v>260</v>
      </c>
      <c r="B74" s="70" t="s">
        <v>261</v>
      </c>
      <c r="C74" s="71" t="s">
        <v>1653</v>
      </c>
    </row>
    <row r="75" spans="1:3" ht="43.2" x14ac:dyDescent="0.3">
      <c r="A75" s="69" t="s">
        <v>262</v>
      </c>
      <c r="B75" s="70" t="s">
        <v>263</v>
      </c>
      <c r="C75" s="71" t="s">
        <v>1650</v>
      </c>
    </row>
    <row r="76" spans="1:3" ht="50.15" customHeight="1" x14ac:dyDescent="0.3">
      <c r="A76" s="69" t="s">
        <v>264</v>
      </c>
      <c r="B76" s="70" t="s">
        <v>265</v>
      </c>
      <c r="C76" s="71" t="s">
        <v>1651</v>
      </c>
    </row>
    <row r="77" spans="1:3" ht="39.9" customHeight="1" x14ac:dyDescent="0.3">
      <c r="A77" s="69" t="s">
        <v>266</v>
      </c>
      <c r="B77" s="70" t="s">
        <v>267</v>
      </c>
      <c r="C77" s="71" t="s">
        <v>698</v>
      </c>
    </row>
    <row r="78" spans="1:3" ht="39.9" customHeight="1" x14ac:dyDescent="0.3">
      <c r="A78" s="69" t="s">
        <v>517</v>
      </c>
      <c r="B78" s="70" t="s">
        <v>518</v>
      </c>
      <c r="C78" s="71" t="s">
        <v>661</v>
      </c>
    </row>
    <row r="79" spans="1:3" ht="39.9" customHeight="1" x14ac:dyDescent="0.3">
      <c r="A79" s="69" t="s">
        <v>699</v>
      </c>
      <c r="B79" s="70" t="s">
        <v>700</v>
      </c>
      <c r="C79" s="71" t="s">
        <v>678</v>
      </c>
    </row>
    <row r="80" spans="1:3" ht="39.9" customHeight="1" x14ac:dyDescent="0.3">
      <c r="A80" s="69" t="s">
        <v>701</v>
      </c>
      <c r="B80" s="70" t="s">
        <v>702</v>
      </c>
      <c r="C80" s="71" t="s">
        <v>678</v>
      </c>
    </row>
    <row r="81" spans="1:3" ht="39.9" customHeight="1" x14ac:dyDescent="0.3">
      <c r="A81" s="69" t="s">
        <v>703</v>
      </c>
      <c r="B81" s="70" t="s">
        <v>704</v>
      </c>
      <c r="C81" s="71" t="s">
        <v>678</v>
      </c>
    </row>
    <row r="82" spans="1:3" ht="39.9" customHeight="1" x14ac:dyDescent="0.3">
      <c r="A82" s="69" t="s">
        <v>705</v>
      </c>
      <c r="B82" s="70" t="s">
        <v>706</v>
      </c>
      <c r="C82" s="71" t="s">
        <v>678</v>
      </c>
    </row>
    <row r="83" spans="1:3" ht="39.9" customHeight="1" x14ac:dyDescent="0.3">
      <c r="A83" s="69" t="s">
        <v>707</v>
      </c>
      <c r="B83" s="70" t="s">
        <v>708</v>
      </c>
      <c r="C83" s="71" t="s">
        <v>678</v>
      </c>
    </row>
    <row r="84" spans="1:3" ht="39.9" customHeight="1" x14ac:dyDescent="0.3">
      <c r="A84" s="69" t="s">
        <v>709</v>
      </c>
      <c r="B84" s="70" t="s">
        <v>710</v>
      </c>
      <c r="C84" s="71" t="s">
        <v>678</v>
      </c>
    </row>
    <row r="85" spans="1:3" ht="39.9" customHeight="1" x14ac:dyDescent="0.3">
      <c r="A85" s="69" t="s">
        <v>711</v>
      </c>
      <c r="B85" s="70" t="s">
        <v>712</v>
      </c>
      <c r="C85" s="71" t="s">
        <v>678</v>
      </c>
    </row>
    <row r="86" spans="1:3" ht="39.9" customHeight="1" x14ac:dyDescent="0.3">
      <c r="A86" s="69" t="s">
        <v>519</v>
      </c>
      <c r="B86" s="70" t="s">
        <v>520</v>
      </c>
      <c r="C86" s="71" t="s">
        <v>661</v>
      </c>
    </row>
    <row r="87" spans="1:3" ht="39.9" customHeight="1" x14ac:dyDescent="0.3">
      <c r="A87" s="69" t="s">
        <v>271</v>
      </c>
      <c r="B87" s="70" t="s">
        <v>272</v>
      </c>
      <c r="C87" s="71" t="s">
        <v>657</v>
      </c>
    </row>
  </sheetData>
  <sheetProtection algorithmName="SHA-512" hashValue="YuOiNVCxjO4USuR5tqK24ZYS+GWH1ab6wKMGKrl7R9P3WE7iCIss3cZe4g7xk5u49y+4inujdh7KGhyj98+4iA==" saltValue="eyxAg7obuyaVpomUcNjmxA==" spinCount="100000" sheet="1" objects="1" scenarios="1"/>
  <mergeCells count="3">
    <mergeCell ref="A2:C2"/>
    <mergeCell ref="A3:B3"/>
    <mergeCell ref="E6:K13"/>
  </mergeCells>
  <hyperlinks>
    <hyperlink ref="A2:C2" location="Home!A1" display="Click Here to Return to the Home Page" xr:uid="{00000000-0004-0000-0800-000000000000}"/>
  </hyperlinks>
  <pageMargins left="0.25" right="0.25" top="0.75" bottom="0.75" header="0.3" footer="0.3"/>
  <pageSetup scale="8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'College'!$C$1:$L$1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4E50B44E3974D8B6524243C330C6D" ma:contentTypeVersion="11" ma:contentTypeDescription="Create a new document." ma:contentTypeScope="" ma:versionID="4d34bfadabf85035bf55fc2b4a48afc4">
  <xsd:schema xmlns:xsd="http://www.w3.org/2001/XMLSchema" xmlns:xs="http://www.w3.org/2001/XMLSchema" xmlns:p="http://schemas.microsoft.com/office/2006/metadata/properties" xmlns:ns2="e7159fa3-cfbd-4193-aeac-d01426d45e3e" targetNamespace="http://schemas.microsoft.com/office/2006/metadata/properties" ma:root="true" ma:fieldsID="89c0179cb814650d88db7e9271ce5976" ns2:_="">
    <xsd:import namespace="e7159fa3-cfbd-4193-aeac-d01426d45e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59fa3-cfbd-4193-aeac-d01426d45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6B054-7A38-48FA-96AF-39C00D34A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59fa3-cfbd-4193-aeac-d01426d45e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9276DB-639E-4001-A2DB-1061DC29D0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3455B-D10E-4553-9D18-4590983F07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7159fa3-cfbd-4193-aeac-d01426d45e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Search by Progam of Study</vt:lpstr>
      <vt:lpstr>Home</vt:lpstr>
      <vt:lpstr>Blue Ridge</vt:lpstr>
      <vt:lpstr>Bridge Valley</vt:lpstr>
      <vt:lpstr>Eastern WV</vt:lpstr>
      <vt:lpstr>Glenville</vt:lpstr>
      <vt:lpstr>Mountwest</vt:lpstr>
      <vt:lpstr>New River</vt:lpstr>
      <vt:lpstr>Pierpont</vt:lpstr>
      <vt:lpstr>Southern WV</vt:lpstr>
      <vt:lpstr>WV Northern</vt:lpstr>
      <vt:lpstr>WVU Parkersburg</vt:lpstr>
      <vt:lpstr>Courses</vt:lpstr>
      <vt:lpstr>College</vt:lpstr>
      <vt:lpstr>Notes &amp; Certifications</vt:lpstr>
      <vt:lpstr>Search by POS #1</vt:lpstr>
      <vt:lpstr>All Info</vt:lpstr>
      <vt:lpstr>'Search by POS #1'!Credits</vt:lpstr>
      <vt:lpstr>Credits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Peal</dc:creator>
  <cp:keywords/>
  <dc:description/>
  <cp:lastModifiedBy>Alyssa Keedy</cp:lastModifiedBy>
  <cp:revision/>
  <dcterms:created xsi:type="dcterms:W3CDTF">2018-10-02T17:15:42Z</dcterms:created>
  <dcterms:modified xsi:type="dcterms:W3CDTF">2021-08-19T16:15:26Z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0x0101005C64E50B44E3974D8B6524243C330C6D</vt:lpwstr>
  </property>
</Properties>
</file>